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Decontamination data\Decontamination 3\"/>
    </mc:Choice>
  </mc:AlternateContent>
  <bookViews>
    <workbookView xWindow="1005" yWindow="1005" windowWidth="15000" windowHeight="10005" activeTab="3"/>
  </bookViews>
  <sheets>
    <sheet name="Sheet1" sheetId="1" r:id="rId1"/>
    <sheet name="Sheet2" sheetId="3" r:id="rId2"/>
    <sheet name="DSR 2 " sheetId="4" r:id="rId3"/>
    <sheet name="DSR 3" sheetId="5" r:id="rId4"/>
    <sheet name="ValueList_Helper" sheetId="2" state="hidden" r:id="rId5"/>
  </sheets>
  <calcPr calcId="162913"/>
</workbook>
</file>

<file path=xl/calcChain.xml><?xml version="1.0" encoding="utf-8"?>
<calcChain xmlns="http://schemas.openxmlformats.org/spreadsheetml/2006/main">
  <c r="M3" i="4" l="1"/>
  <c r="D59" i="5"/>
  <c r="D58" i="5"/>
  <c r="D57" i="5"/>
  <c r="D56" i="5"/>
  <c r="D55" i="5"/>
  <c r="D54" i="5"/>
  <c r="D53" i="5"/>
  <c r="D52" i="5"/>
  <c r="D51" i="5"/>
  <c r="AQ11" i="5"/>
  <c r="AO11" i="5"/>
  <c r="AR11" i="5" s="1"/>
  <c r="AK11" i="5"/>
  <c r="AI11" i="5"/>
  <c r="AL11" i="5" s="1"/>
  <c r="AE11" i="5"/>
  <c r="AC11" i="5"/>
  <c r="AF11" i="5" s="1"/>
  <c r="Y11" i="5"/>
  <c r="W11" i="5"/>
  <c r="Z11" i="5" s="1"/>
  <c r="S11" i="5"/>
  <c r="Q11" i="5"/>
  <c r="T11" i="5" s="1"/>
  <c r="M11" i="5"/>
  <c r="G11" i="5"/>
  <c r="AQ10" i="5"/>
  <c r="AO10" i="5"/>
  <c r="AR10" i="5" s="1"/>
  <c r="AK10" i="5"/>
  <c r="AI10" i="5"/>
  <c r="AL10" i="5" s="1"/>
  <c r="AE10" i="5"/>
  <c r="AC10" i="5"/>
  <c r="AF10" i="5" s="1"/>
  <c r="Y10" i="5"/>
  <c r="W10" i="5"/>
  <c r="Z10" i="5" s="1"/>
  <c r="S10" i="5"/>
  <c r="Q10" i="5"/>
  <c r="T10" i="5" s="1"/>
  <c r="M10" i="5"/>
  <c r="G10" i="5"/>
  <c r="AQ9" i="5"/>
  <c r="AO9" i="5"/>
  <c r="AK9" i="5"/>
  <c r="AI9" i="5"/>
  <c r="AL9" i="5" s="1"/>
  <c r="AE9" i="5"/>
  <c r="AC9" i="5"/>
  <c r="Y9" i="5"/>
  <c r="W9" i="5"/>
  <c r="Z9" i="5" s="1"/>
  <c r="S9" i="5"/>
  <c r="Q9" i="5"/>
  <c r="M9" i="5"/>
  <c r="G9" i="5"/>
  <c r="AQ8" i="5"/>
  <c r="AO8" i="5"/>
  <c r="AK8" i="5"/>
  <c r="AI8" i="5"/>
  <c r="AE8" i="5"/>
  <c r="AC8" i="5"/>
  <c r="Y8" i="5"/>
  <c r="W8" i="5"/>
  <c r="S8" i="5"/>
  <c r="Q8" i="5"/>
  <c r="M8" i="5"/>
  <c r="G8" i="5"/>
  <c r="AQ7" i="5"/>
  <c r="AO7" i="5"/>
  <c r="AR7" i="5" s="1"/>
  <c r="AK7" i="5"/>
  <c r="AI7" i="5"/>
  <c r="AL7" i="5" s="1"/>
  <c r="AE7" i="5"/>
  <c r="AC7" i="5"/>
  <c r="AF7" i="5" s="1"/>
  <c r="Y7" i="5"/>
  <c r="W7" i="5"/>
  <c r="Z7" i="5" s="1"/>
  <c r="S7" i="5"/>
  <c r="Q7" i="5"/>
  <c r="T7" i="5" s="1"/>
  <c r="M7" i="5"/>
  <c r="G7" i="5"/>
  <c r="AQ6" i="5"/>
  <c r="AO6" i="5"/>
  <c r="AR6" i="5" s="1"/>
  <c r="AK6" i="5"/>
  <c r="AI6" i="5"/>
  <c r="AL6" i="5" s="1"/>
  <c r="AE6" i="5"/>
  <c r="AC6" i="5"/>
  <c r="AF6" i="5" s="1"/>
  <c r="Y6" i="5"/>
  <c r="W6" i="5"/>
  <c r="Z6" i="5" s="1"/>
  <c r="S6" i="5"/>
  <c r="Q6" i="5"/>
  <c r="T6" i="5" s="1"/>
  <c r="M6" i="5"/>
  <c r="G6" i="5"/>
  <c r="AQ5" i="5"/>
  <c r="AO5" i="5"/>
  <c r="AK5" i="5"/>
  <c r="AI5" i="5"/>
  <c r="AL5" i="5" s="1"/>
  <c r="AE5" i="5"/>
  <c r="AC5" i="5"/>
  <c r="Y5" i="5"/>
  <c r="W5" i="5"/>
  <c r="Z5" i="5" s="1"/>
  <c r="S5" i="5"/>
  <c r="Q5" i="5"/>
  <c r="M5" i="5"/>
  <c r="G5" i="5"/>
  <c r="AR4" i="5"/>
  <c r="AQ4" i="5"/>
  <c r="AO4" i="5"/>
  <c r="AK4" i="5"/>
  <c r="AI4" i="5"/>
  <c r="AE4" i="5"/>
  <c r="AC4" i="5"/>
  <c r="Y4" i="5"/>
  <c r="W4" i="5"/>
  <c r="Z4" i="5" s="1"/>
  <c r="S4" i="5"/>
  <c r="Q4" i="5"/>
  <c r="T4" i="5" s="1"/>
  <c r="M4" i="5"/>
  <c r="G4" i="5"/>
  <c r="AQ3" i="5"/>
  <c r="AO3" i="5"/>
  <c r="AR3" i="5" s="1"/>
  <c r="AL3" i="5"/>
  <c r="AK3" i="5"/>
  <c r="AI3" i="5"/>
  <c r="AE3" i="5"/>
  <c r="AC3" i="5"/>
  <c r="AF3" i="5" s="1"/>
  <c r="Y3" i="5"/>
  <c r="W3" i="5"/>
  <c r="Z3" i="5" s="1"/>
  <c r="S3" i="5"/>
  <c r="Q3" i="5"/>
  <c r="T3" i="5" s="1"/>
  <c r="M3" i="5"/>
  <c r="G3" i="5"/>
  <c r="D59" i="4"/>
  <c r="D52" i="4"/>
  <c r="D53" i="4"/>
  <c r="D54" i="4"/>
  <c r="D55" i="4"/>
  <c r="D56" i="4"/>
  <c r="D57" i="4"/>
  <c r="D58" i="4"/>
  <c r="D51" i="4"/>
  <c r="AA3" i="5" l="1"/>
  <c r="AG3" i="5"/>
  <c r="AL4" i="5"/>
  <c r="AM4" i="5" s="1"/>
  <c r="T8" i="5"/>
  <c r="U8" i="5" s="1"/>
  <c r="U3" i="5"/>
  <c r="AS3" i="5"/>
  <c r="AA4" i="5"/>
  <c r="AF4" i="5"/>
  <c r="AG4" i="5" s="1"/>
  <c r="AF8" i="5"/>
  <c r="AG8" i="5" s="1"/>
  <c r="AR8" i="5"/>
  <c r="AS8" i="5" s="1"/>
  <c r="AM3" i="5"/>
  <c r="U4" i="5"/>
  <c r="AS4" i="5"/>
  <c r="T5" i="5"/>
  <c r="U5" i="5" s="1"/>
  <c r="AF5" i="5"/>
  <c r="AG5" i="5" s="1"/>
  <c r="AR5" i="5"/>
  <c r="AS5" i="5" s="1"/>
  <c r="Z8" i="5"/>
  <c r="AA8" i="5" s="1"/>
  <c r="AL8" i="5"/>
  <c r="AM8" i="5" s="1"/>
  <c r="T9" i="5"/>
  <c r="U9" i="5" s="1"/>
  <c r="AF9" i="5"/>
  <c r="AG9" i="5" s="1"/>
  <c r="AR9" i="5"/>
  <c r="AA5" i="5"/>
  <c r="AG6" i="5"/>
  <c r="AM5" i="5"/>
  <c r="U6" i="5"/>
  <c r="AS6" i="5"/>
  <c r="AA7" i="5"/>
  <c r="AM7" i="5"/>
  <c r="AA9" i="5"/>
  <c r="AM9" i="5"/>
  <c r="U10" i="5"/>
  <c r="AG10" i="5"/>
  <c r="AS10" i="5"/>
  <c r="AA11" i="5"/>
  <c r="AM11" i="5"/>
  <c r="AA6" i="5"/>
  <c r="AM6" i="5"/>
  <c r="U7" i="5"/>
  <c r="AG7" i="5"/>
  <c r="AS7" i="5"/>
  <c r="AS9" i="5"/>
  <c r="AA10" i="5"/>
  <c r="AM10" i="5"/>
  <c r="U11" i="5"/>
  <c r="AG11" i="5"/>
  <c r="AS11" i="5"/>
  <c r="AQ11" i="4" l="1"/>
  <c r="AO11" i="4"/>
  <c r="AR11" i="4" s="1"/>
  <c r="AK11" i="4"/>
  <c r="AI11" i="4"/>
  <c r="AL11" i="4" s="1"/>
  <c r="AE11" i="4"/>
  <c r="AC11" i="4"/>
  <c r="AF11" i="4" s="1"/>
  <c r="Y11" i="4"/>
  <c r="W11" i="4"/>
  <c r="Z11" i="4" s="1"/>
  <c r="S11" i="4"/>
  <c r="Q11" i="4"/>
  <c r="T11" i="4" s="1"/>
  <c r="M11" i="4"/>
  <c r="O11" i="4" s="1"/>
  <c r="K11" i="4"/>
  <c r="N11" i="4" s="1"/>
  <c r="G11" i="4"/>
  <c r="AQ10" i="4"/>
  <c r="AO10" i="4"/>
  <c r="AR10" i="4" s="1"/>
  <c r="AK10" i="4"/>
  <c r="AM10" i="4" s="1"/>
  <c r="AI10" i="4"/>
  <c r="AL10" i="4" s="1"/>
  <c r="AE10" i="4"/>
  <c r="AC10" i="4"/>
  <c r="AF10" i="4" s="1"/>
  <c r="AG10" i="4" s="1"/>
  <c r="Y10" i="4"/>
  <c r="W10" i="4"/>
  <c r="Z10" i="4" s="1"/>
  <c r="S10" i="4"/>
  <c r="Q10" i="4"/>
  <c r="T10" i="4" s="1"/>
  <c r="U10" i="4" s="1"/>
  <c r="O10" i="4"/>
  <c r="M10" i="4"/>
  <c r="K10" i="4"/>
  <c r="N10" i="4" s="1"/>
  <c r="G10" i="4"/>
  <c r="AS9" i="4"/>
  <c r="AQ9" i="4"/>
  <c r="AO9" i="4"/>
  <c r="AR9" i="4" s="1"/>
  <c r="AK9" i="4"/>
  <c r="AI9" i="4"/>
  <c r="AL9" i="4" s="1"/>
  <c r="AE9" i="4"/>
  <c r="AC9" i="4"/>
  <c r="AF9" i="4" s="1"/>
  <c r="Y9" i="4"/>
  <c r="W9" i="4"/>
  <c r="Z9" i="4" s="1"/>
  <c r="AA9" i="4" s="1"/>
  <c r="S9" i="4"/>
  <c r="Q9" i="4"/>
  <c r="T9" i="4" s="1"/>
  <c r="M9" i="4"/>
  <c r="K9" i="4"/>
  <c r="N9" i="4" s="1"/>
  <c r="G9" i="4"/>
  <c r="AQ8" i="4"/>
  <c r="AO8" i="4"/>
  <c r="AR8" i="4" s="1"/>
  <c r="AS8" i="4" s="1"/>
  <c r="AK8" i="4"/>
  <c r="AI8" i="4"/>
  <c r="AL8" i="4" s="1"/>
  <c r="AE8" i="4"/>
  <c r="AC8" i="4"/>
  <c r="AF8" i="4" s="1"/>
  <c r="Y8" i="4"/>
  <c r="W8" i="4"/>
  <c r="Z8" i="4" s="1"/>
  <c r="S8" i="4"/>
  <c r="Q8" i="4"/>
  <c r="T8" i="4" s="1"/>
  <c r="M8" i="4"/>
  <c r="K8" i="4"/>
  <c r="N8" i="4" s="1"/>
  <c r="G8" i="4"/>
  <c r="AQ7" i="4"/>
  <c r="AS7" i="4" s="1"/>
  <c r="AO7" i="4"/>
  <c r="AR7" i="4" s="1"/>
  <c r="AK7" i="4"/>
  <c r="AM7" i="4" s="1"/>
  <c r="AI7" i="4"/>
  <c r="AL7" i="4" s="1"/>
  <c r="AE7" i="4"/>
  <c r="AC7" i="4"/>
  <c r="AF7" i="4" s="1"/>
  <c r="Y7" i="4"/>
  <c r="W7" i="4"/>
  <c r="Z7" i="4" s="1"/>
  <c r="AA7" i="4" s="1"/>
  <c r="S7" i="4"/>
  <c r="Q7" i="4"/>
  <c r="T7" i="4" s="1"/>
  <c r="M7" i="4"/>
  <c r="K7" i="4"/>
  <c r="N7" i="4" s="1"/>
  <c r="G7" i="4"/>
  <c r="AQ6" i="4"/>
  <c r="AO6" i="4"/>
  <c r="AR6" i="4" s="1"/>
  <c r="AK6" i="4"/>
  <c r="AI6" i="4"/>
  <c r="AL6" i="4" s="1"/>
  <c r="AE6" i="4"/>
  <c r="AC6" i="4"/>
  <c r="AF6" i="4" s="1"/>
  <c r="Y6" i="4"/>
  <c r="W6" i="4"/>
  <c r="Z6" i="4" s="1"/>
  <c r="S6" i="4"/>
  <c r="Q6" i="4"/>
  <c r="T6" i="4" s="1"/>
  <c r="M6" i="4"/>
  <c r="K6" i="4"/>
  <c r="N6" i="4" s="1"/>
  <c r="G6" i="4"/>
  <c r="AQ5" i="4"/>
  <c r="AO5" i="4"/>
  <c r="AR5" i="4" s="1"/>
  <c r="AK5" i="4"/>
  <c r="AI5" i="4"/>
  <c r="AL5" i="4" s="1"/>
  <c r="AE5" i="4"/>
  <c r="AC5" i="4"/>
  <c r="AF5" i="4" s="1"/>
  <c r="AG5" i="4" s="1"/>
  <c r="Y5" i="4"/>
  <c r="W5" i="4"/>
  <c r="Z5" i="4" s="1"/>
  <c r="S5" i="4"/>
  <c r="Q5" i="4"/>
  <c r="T5" i="4" s="1"/>
  <c r="U5" i="4" s="1"/>
  <c r="M5" i="4"/>
  <c r="K5" i="4"/>
  <c r="N5" i="4" s="1"/>
  <c r="G5" i="4"/>
  <c r="AQ4" i="4"/>
  <c r="AO4" i="4"/>
  <c r="AR4" i="4" s="1"/>
  <c r="AK4" i="4"/>
  <c r="AI4" i="4"/>
  <c r="AL4" i="4" s="1"/>
  <c r="AE4" i="4"/>
  <c r="AC4" i="4"/>
  <c r="AF4" i="4" s="1"/>
  <c r="Y4" i="4"/>
  <c r="W4" i="4"/>
  <c r="Z4" i="4" s="1"/>
  <c r="S4" i="4"/>
  <c r="Q4" i="4"/>
  <c r="T4" i="4" s="1"/>
  <c r="M4" i="4"/>
  <c r="K4" i="4"/>
  <c r="N4" i="4" s="1"/>
  <c r="G4" i="4"/>
  <c r="AQ3" i="4"/>
  <c r="AO3" i="4"/>
  <c r="AR3" i="4" s="1"/>
  <c r="AK3" i="4"/>
  <c r="AI3" i="4"/>
  <c r="AL3" i="4" s="1"/>
  <c r="AG3" i="4"/>
  <c r="AE3" i="4"/>
  <c r="AC3" i="4"/>
  <c r="AF3" i="4" s="1"/>
  <c r="Y3" i="4"/>
  <c r="W3" i="4"/>
  <c r="Z3" i="4" s="1"/>
  <c r="S3" i="4"/>
  <c r="Q3" i="4"/>
  <c r="T3" i="4" s="1"/>
  <c r="U3" i="4" s="1"/>
  <c r="K3" i="4"/>
  <c r="N3" i="4" s="1"/>
  <c r="G3" i="4"/>
  <c r="AS6" i="4" l="1"/>
  <c r="AM11" i="4"/>
  <c r="AM5" i="4"/>
  <c r="AM6" i="4"/>
  <c r="AM8" i="4"/>
  <c r="AG4" i="4"/>
  <c r="AA8" i="4"/>
  <c r="U4" i="4"/>
  <c r="O7" i="4"/>
  <c r="O9" i="4"/>
  <c r="O6" i="4"/>
  <c r="O8" i="4"/>
  <c r="AS10" i="4"/>
  <c r="AS4" i="4"/>
  <c r="AS3" i="4"/>
  <c r="AS5" i="4"/>
  <c r="AS11" i="4"/>
  <c r="AM9" i="4"/>
  <c r="AM3" i="4"/>
  <c r="AM4" i="4"/>
  <c r="AG9" i="4"/>
  <c r="AG11" i="4"/>
  <c r="AG8" i="4"/>
  <c r="AG7" i="4"/>
  <c r="AG6" i="4"/>
  <c r="AA6" i="4"/>
  <c r="AA5" i="4"/>
  <c r="AA11" i="4"/>
  <c r="U6" i="4"/>
  <c r="U11" i="4"/>
  <c r="O3" i="4"/>
  <c r="AA3" i="4"/>
  <c r="O4" i="4"/>
  <c r="AA4" i="4"/>
  <c r="O5" i="4"/>
  <c r="U7" i="4"/>
  <c r="U8" i="4"/>
  <c r="U9" i="4"/>
  <c r="AA10" i="4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AN13" i="3"/>
  <c r="AN12" i="3"/>
  <c r="AN11" i="3"/>
  <c r="AN10" i="3"/>
  <c r="AN9" i="3"/>
  <c r="AN8" i="3"/>
  <c r="AN7" i="3"/>
  <c r="AN6" i="3"/>
  <c r="AN5" i="3"/>
  <c r="AN4" i="3"/>
  <c r="AN3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V7" i="3"/>
  <c r="AV6" i="3"/>
  <c r="AV5" i="3"/>
  <c r="AV4" i="3"/>
  <c r="AV3" i="3"/>
  <c r="BD30" i="3"/>
  <c r="BD29" i="3"/>
  <c r="BD28" i="3"/>
  <c r="BD27" i="3"/>
  <c r="BD26" i="3"/>
  <c r="BD25" i="3"/>
  <c r="BD24" i="3"/>
  <c r="BD23" i="3"/>
  <c r="BD22" i="3"/>
  <c r="BD21" i="3"/>
  <c r="BD20" i="3"/>
  <c r="BD19" i="3"/>
  <c r="BD18" i="3"/>
  <c r="BD17" i="3"/>
  <c r="BD16" i="3"/>
  <c r="BD15" i="3"/>
  <c r="BD14" i="3"/>
  <c r="BD13" i="3"/>
  <c r="BD12" i="3"/>
  <c r="BD11" i="3"/>
  <c r="BD10" i="3"/>
  <c r="BD9" i="3"/>
  <c r="BD8" i="3"/>
  <c r="BD7" i="3"/>
  <c r="BD6" i="3"/>
  <c r="BD5" i="3"/>
  <c r="BD4" i="3"/>
  <c r="BD3" i="3"/>
  <c r="BL4" i="3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" i="3"/>
  <c r="BK30" i="3"/>
  <c r="BK29" i="3"/>
  <c r="BK28" i="3"/>
  <c r="BK27" i="3"/>
  <c r="BK26" i="3"/>
  <c r="BK25" i="3"/>
  <c r="BK24" i="3"/>
  <c r="BK23" i="3"/>
  <c r="BK22" i="3"/>
  <c r="BK21" i="3"/>
  <c r="BK20" i="3"/>
  <c r="BK19" i="3"/>
  <c r="BK18" i="3"/>
  <c r="BK17" i="3"/>
  <c r="BK16" i="3"/>
  <c r="BK15" i="3"/>
  <c r="BK14" i="3"/>
  <c r="BK13" i="3"/>
  <c r="BK12" i="3"/>
  <c r="BK11" i="3"/>
  <c r="BK10" i="3"/>
  <c r="BK9" i="3"/>
  <c r="BK8" i="3"/>
  <c r="BK7" i="3"/>
  <c r="BK6" i="3"/>
  <c r="BK5" i="3"/>
  <c r="BK4" i="3"/>
  <c r="BK3" i="3"/>
  <c r="BC30" i="3"/>
  <c r="BC29" i="3"/>
  <c r="BC28" i="3"/>
  <c r="BC27" i="3"/>
  <c r="BC26" i="3"/>
  <c r="BC25" i="3"/>
  <c r="BC24" i="3"/>
  <c r="BC23" i="3"/>
  <c r="BC22" i="3"/>
  <c r="BC21" i="3"/>
  <c r="BC20" i="3"/>
  <c r="BC19" i="3"/>
  <c r="BC18" i="3"/>
  <c r="BC17" i="3"/>
  <c r="BC16" i="3"/>
  <c r="BC15" i="3"/>
  <c r="BC14" i="3"/>
  <c r="BC13" i="3"/>
  <c r="BC12" i="3"/>
  <c r="BC11" i="3"/>
  <c r="BC10" i="3"/>
  <c r="BC9" i="3"/>
  <c r="BC8" i="3"/>
  <c r="BC7" i="3"/>
  <c r="BC6" i="3"/>
  <c r="BC5" i="3"/>
  <c r="BC4" i="3"/>
  <c r="BC3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U7" i="3"/>
  <c r="AU6" i="3"/>
  <c r="AU5" i="3"/>
  <c r="AU4" i="3"/>
  <c r="AU3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M13" i="3"/>
  <c r="AM12" i="3"/>
  <c r="AM11" i="3"/>
  <c r="AM10" i="3"/>
  <c r="AM9" i="3"/>
  <c r="AM8" i="3"/>
  <c r="AM7" i="3"/>
  <c r="AM6" i="3"/>
  <c r="AM5" i="3"/>
  <c r="AM4" i="3"/>
  <c r="AM3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AE5" i="3"/>
  <c r="AE4" i="3"/>
  <c r="AE3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W4" i="3"/>
  <c r="W3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" i="3"/>
  <c r="BJ30" i="3" l="1"/>
  <c r="BJ29" i="3"/>
  <c r="BJ28" i="3"/>
  <c r="BJ27" i="3"/>
  <c r="BJ26" i="3"/>
  <c r="BJ25" i="3"/>
  <c r="BJ24" i="3"/>
  <c r="BJ23" i="3"/>
  <c r="BJ22" i="3"/>
  <c r="BJ21" i="3"/>
  <c r="BJ20" i="3"/>
  <c r="BJ19" i="3"/>
  <c r="BJ18" i="3"/>
  <c r="BJ17" i="3"/>
  <c r="BJ16" i="3"/>
  <c r="BJ15" i="3"/>
  <c r="BJ14" i="3"/>
  <c r="BJ13" i="3"/>
  <c r="BJ12" i="3"/>
  <c r="BJ11" i="3"/>
  <c r="BJ10" i="3"/>
  <c r="BJ9" i="3"/>
  <c r="BJ8" i="3"/>
  <c r="BJ7" i="3"/>
  <c r="BJ6" i="3"/>
  <c r="BJ5" i="3"/>
  <c r="BJ4" i="3"/>
  <c r="BJ3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B7" i="3"/>
  <c r="BB6" i="3"/>
  <c r="BB5" i="3"/>
  <c r="BB4" i="3"/>
  <c r="BB3" i="3"/>
  <c r="AT30" i="3"/>
  <c r="AT29" i="3"/>
  <c r="AT28" i="3"/>
  <c r="AT27" i="3"/>
  <c r="AT26" i="3"/>
  <c r="AT25" i="3"/>
  <c r="AT24" i="3"/>
  <c r="AT23" i="3"/>
  <c r="AT22" i="3"/>
  <c r="AT21" i="3"/>
  <c r="AT20" i="3"/>
  <c r="AT19" i="3"/>
  <c r="AT18" i="3"/>
  <c r="AT17" i="3"/>
  <c r="AT16" i="3"/>
  <c r="AT15" i="3"/>
  <c r="AT14" i="3"/>
  <c r="AT13" i="3"/>
  <c r="AT12" i="3"/>
  <c r="AT11" i="3"/>
  <c r="AT10" i="3"/>
  <c r="AT9" i="3"/>
  <c r="AT8" i="3"/>
  <c r="AT7" i="3"/>
  <c r="AT6" i="3"/>
  <c r="AT5" i="3"/>
  <c r="AT4" i="3"/>
  <c r="AT3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L3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AD3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F4" i="3"/>
  <c r="F5" i="3"/>
  <c r="F6" i="3"/>
  <c r="F7" i="3"/>
  <c r="F8" i="3"/>
  <c r="F9" i="3"/>
  <c r="F10" i="3"/>
  <c r="F3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11" i="3"/>
  <c r="CG11" i="3" l="1"/>
  <c r="CG12" i="3"/>
  <c r="CG13" i="3"/>
  <c r="CG14" i="3"/>
  <c r="CG15" i="3"/>
  <c r="CG16" i="3"/>
  <c r="CG17" i="3"/>
  <c r="CG18" i="3"/>
  <c r="CG19" i="3"/>
  <c r="CG20" i="3"/>
  <c r="CG21" i="3"/>
  <c r="CG22" i="3"/>
  <c r="CG23" i="3"/>
  <c r="CG24" i="3"/>
  <c r="CG25" i="3"/>
  <c r="CG26" i="3"/>
  <c r="CG27" i="3"/>
  <c r="CG28" i="3"/>
  <c r="CG29" i="3"/>
  <c r="CG30" i="3"/>
  <c r="CE10" i="3"/>
  <c r="CE9" i="3"/>
  <c r="CB10" i="3"/>
  <c r="CB9" i="3"/>
  <c r="BY10" i="3"/>
  <c r="BY9" i="3"/>
  <c r="BV10" i="3"/>
  <c r="BV9" i="3"/>
  <c r="BS10" i="3"/>
  <c r="BS9" i="3"/>
  <c r="BP10" i="3"/>
  <c r="BP9" i="3"/>
  <c r="CG4" i="3"/>
  <c r="CG5" i="3"/>
  <c r="CG6" i="3"/>
  <c r="CG7" i="3"/>
  <c r="CG8" i="3"/>
  <c r="CG3" i="3"/>
  <c r="CG10" i="3" l="1"/>
  <c r="CG9" i="3"/>
  <c r="E8" i="4"/>
  <c r="E4" i="4"/>
  <c r="H4" i="4" s="1"/>
  <c r="I4" i="4" s="1"/>
  <c r="E7" i="4"/>
  <c r="H7" i="4" s="1"/>
  <c r="I7" i="4"/>
  <c r="E6" i="4"/>
  <c r="E5" i="4"/>
  <c r="E9" i="4"/>
  <c r="E11" i="4"/>
  <c r="H11" i="4" s="1"/>
  <c r="I11" i="4"/>
  <c r="E10" i="4"/>
  <c r="H10" i="4" s="1"/>
  <c r="I10" i="4"/>
  <c r="E3" i="4"/>
  <c r="H6" i="4" l="1"/>
  <c r="I6" i="4" s="1"/>
  <c r="H9" i="4"/>
  <c r="I9" i="4" s="1"/>
  <c r="H3" i="4"/>
  <c r="I3" i="4" s="1"/>
  <c r="H8" i="4"/>
  <c r="I8" i="4" s="1"/>
  <c r="H5" i="4"/>
  <c r="I5" i="4" s="1"/>
  <c r="H3" i="5"/>
  <c r="I3" i="5" s="1"/>
  <c r="E6" i="5"/>
  <c r="H6" i="5"/>
  <c r="I6" i="5" s="1"/>
  <c r="E8" i="5"/>
  <c r="H8" i="5" s="1"/>
  <c r="I8" i="5" s="1"/>
  <c r="E4" i="5"/>
  <c r="H4" i="5"/>
  <c r="I4" i="5" s="1"/>
  <c r="E10" i="5"/>
  <c r="H10" i="5" s="1"/>
  <c r="I10" i="5" s="1"/>
  <c r="E7" i="5"/>
  <c r="H7" i="5" s="1"/>
  <c r="I7" i="5" s="1"/>
  <c r="E11" i="5"/>
  <c r="H11" i="5" s="1"/>
  <c r="I11" i="5" s="1"/>
  <c r="E5" i="5"/>
  <c r="H5" i="5" s="1"/>
  <c r="I5" i="5" s="1"/>
  <c r="E3" i="5"/>
  <c r="E9" i="5"/>
  <c r="H9" i="5"/>
  <c r="I9" i="5" s="1"/>
  <c r="N8" i="5"/>
  <c r="O8" i="5" s="1"/>
  <c r="K4" i="5"/>
  <c r="N4" i="5" s="1"/>
  <c r="O4" i="5" s="1"/>
  <c r="N3" i="5"/>
  <c r="O3" i="5" s="1"/>
  <c r="K9" i="5"/>
  <c r="N9" i="5"/>
  <c r="O9" i="5" s="1"/>
  <c r="K6" i="5"/>
  <c r="N6" i="5" s="1"/>
  <c r="O6" i="5" s="1"/>
  <c r="K8" i="5"/>
  <c r="K11" i="5"/>
  <c r="N11" i="5"/>
  <c r="O11" i="5" s="1"/>
  <c r="K10" i="5"/>
  <c r="N10" i="5"/>
  <c r="O10" i="5"/>
  <c r="K7" i="5"/>
  <c r="N7" i="5" s="1"/>
  <c r="O7" i="5" s="1"/>
  <c r="K3" i="5"/>
  <c r="K5" i="5"/>
  <c r="N5" i="5" s="1"/>
  <c r="O5" i="5" s="1"/>
</calcChain>
</file>

<file path=xl/sharedStrings.xml><?xml version="1.0" encoding="utf-8"?>
<sst xmlns="http://schemas.openxmlformats.org/spreadsheetml/2006/main" count="763" uniqueCount="135">
  <si>
    <t>QC2</t>
  </si>
  <si>
    <t>SQStd</t>
  </si>
  <si>
    <t xml:space="preserve">185 -&gt; 185  Re ( ISTD )  [ MSMS O2 ] </t>
  </si>
  <si>
    <t>3.2.3 D10</t>
  </si>
  <si>
    <t xml:space="preserve">153 -&gt; 153  Eu  [ No Gas ] </t>
  </si>
  <si>
    <t>1.3.3 D10</t>
  </si>
  <si>
    <t>1.2.2 D10</t>
  </si>
  <si>
    <t>6.2.3 D10</t>
  </si>
  <si>
    <t xml:space="preserve">208 -&gt; 208  Pb  [ No Gas ] </t>
  </si>
  <si>
    <t>Spike</t>
  </si>
  <si>
    <t xml:space="preserve">56 -&gt; 72  Fe  [ MSMS O2 ] </t>
  </si>
  <si>
    <t>2</t>
  </si>
  <si>
    <t>Sample</t>
  </si>
  <si>
    <t>Level</t>
  </si>
  <si>
    <t>5 ppb</t>
  </si>
  <si>
    <t>75 ppb</t>
  </si>
  <si>
    <t>SQBlk</t>
  </si>
  <si>
    <t>&lt;0.000</t>
  </si>
  <si>
    <t>2 % HNO3</t>
  </si>
  <si>
    <t xml:space="preserve">60 -&gt; 60  Ni  [ No Gas ] </t>
  </si>
  <si>
    <t>N/A</t>
  </si>
  <si>
    <t>DriftChk</t>
  </si>
  <si>
    <t>FQBlk</t>
  </si>
  <si>
    <t xml:space="preserve">238 -&gt; 238  U  [ No Gas ] </t>
  </si>
  <si>
    <t>IsoStd</t>
  </si>
  <si>
    <t>Bkgnd</t>
  </si>
  <si>
    <t xml:space="preserve">88 -&gt; 88  Sr  [ No Gas ] </t>
  </si>
  <si>
    <t>DSR BLK 2</t>
  </si>
  <si>
    <t xml:space="preserve">56 -&gt; 56  Fe  [ No Gas ] </t>
  </si>
  <si>
    <t xml:space="preserve">187 -&gt; 187  Re ( ISTD )  [ MSMS O2 ] </t>
  </si>
  <si>
    <t>CalBlk</t>
  </si>
  <si>
    <t>SQISTD</t>
  </si>
  <si>
    <t xml:space="preserve">115 -&gt; 115  In ( ISTD )  [ MSMS O2 ] </t>
  </si>
  <si>
    <t xml:space="preserve">59 -&gt; 59  Co  [ No Gas ] </t>
  </si>
  <si>
    <t>6.3.3 D10</t>
  </si>
  <si>
    <t>100 ppb</t>
  </si>
  <si>
    <t>BlkVrfy</t>
  </si>
  <si>
    <t>QC4</t>
  </si>
  <si>
    <t>3</t>
  </si>
  <si>
    <t>QC3</t>
  </si>
  <si>
    <t>3.2.1 D10</t>
  </si>
  <si>
    <t>DilStd</t>
  </si>
  <si>
    <t>Type</t>
  </si>
  <si>
    <t>8</t>
  </si>
  <si>
    <t>1.2.3 D10</t>
  </si>
  <si>
    <t xml:space="preserve">185 -&gt; 185  Re ( ISTD )  [ No Gas ] </t>
  </si>
  <si>
    <t>Acq. Date-Time</t>
  </si>
  <si>
    <t>DSR BLK 3</t>
  </si>
  <si>
    <t>CalStd</t>
  </si>
  <si>
    <t>6.3.1 D10</t>
  </si>
  <si>
    <t>3.3.3 D10</t>
  </si>
  <si>
    <t>25 ppb</t>
  </si>
  <si>
    <t xml:space="preserve">133 -&gt; 133  Cs  [ No Gas ] </t>
  </si>
  <si>
    <t>1.2.1 D10</t>
  </si>
  <si>
    <t>6.3.2 D10</t>
  </si>
  <si>
    <t>1</t>
  </si>
  <si>
    <t>1 ppb</t>
  </si>
  <si>
    <t>QC1</t>
  </si>
  <si>
    <t>3.3.2 D10</t>
  </si>
  <si>
    <t>1.3.1 D10</t>
  </si>
  <si>
    <t>1.2.1 D100</t>
  </si>
  <si>
    <t xml:space="preserve">56 -&gt; 56  Fe  [ MSMS O2 ] </t>
  </si>
  <si>
    <t>6.2.1 D10</t>
  </si>
  <si>
    <t>ISTD Recovery %</t>
  </si>
  <si>
    <t>CPS RSD</t>
  </si>
  <si>
    <t>CPS</t>
  </si>
  <si>
    <t>QC5</t>
  </si>
  <si>
    <t xml:space="preserve">115 -&gt; 115  In ( ISTD )  [ No Gas ] </t>
  </si>
  <si>
    <t>Spike Ref</t>
  </si>
  <si>
    <t>Sample Name</t>
  </si>
  <si>
    <t>1.3.2 D10</t>
  </si>
  <si>
    <t>0 ppb</t>
  </si>
  <si>
    <t>CICSpike</t>
  </si>
  <si>
    <t/>
  </si>
  <si>
    <t xml:space="preserve">187 -&gt; 187  Re ( ISTD )  [ No Gas ] </t>
  </si>
  <si>
    <t>4</t>
  </si>
  <si>
    <t>7</t>
  </si>
  <si>
    <t>Conc. [ ppb ]</t>
  </si>
  <si>
    <t>3.3.1 D10</t>
  </si>
  <si>
    <t>6</t>
  </si>
  <si>
    <t>5</t>
  </si>
  <si>
    <t>3.2.2 D10</t>
  </si>
  <si>
    <t>6.2.2 D10</t>
  </si>
  <si>
    <t>Rjct</t>
  </si>
  <si>
    <t>50 ppb</t>
  </si>
  <si>
    <t>10 ppb</t>
  </si>
  <si>
    <t>Fe corrected</t>
  </si>
  <si>
    <t>CPS Blk Corr</t>
  </si>
  <si>
    <t>CPS ISTD Corr</t>
  </si>
  <si>
    <t>Conc (ppb)</t>
  </si>
  <si>
    <t xml:space="preserve">Co corrected </t>
  </si>
  <si>
    <t>Ni corrected</t>
  </si>
  <si>
    <t>Sr corrected</t>
  </si>
  <si>
    <t>Cs corrected</t>
  </si>
  <si>
    <t>Eu corrected</t>
  </si>
  <si>
    <t>Pb corrected</t>
  </si>
  <si>
    <t>U corrected</t>
  </si>
  <si>
    <t>Avg</t>
  </si>
  <si>
    <t>Mass of eluate</t>
  </si>
  <si>
    <t>Co corrected</t>
  </si>
  <si>
    <t>Conc (ppm)</t>
  </si>
  <si>
    <t>Mass of sample added (g)</t>
  </si>
  <si>
    <t>Mass of element added (ug)</t>
  </si>
  <si>
    <t>Mass in eluate (ug)</t>
  </si>
  <si>
    <t>DF</t>
  </si>
  <si>
    <t>Dilution factor of sample</t>
  </si>
  <si>
    <t>Mass of eluate (g)</t>
  </si>
  <si>
    <t>Conc in solution (ppm)</t>
  </si>
  <si>
    <t>Fe</t>
  </si>
  <si>
    <t>Co</t>
  </si>
  <si>
    <t>Ni</t>
  </si>
  <si>
    <t>Cs</t>
  </si>
  <si>
    <t>Eu</t>
  </si>
  <si>
    <t>Pb</t>
  </si>
  <si>
    <t>U</t>
  </si>
  <si>
    <t>1.2.1 E Conc</t>
  </si>
  <si>
    <t>1.2.2 E Conc</t>
  </si>
  <si>
    <t>1.2.3 E Conc</t>
  </si>
  <si>
    <t>3.2.1 E Conc</t>
  </si>
  <si>
    <t>3.2.2 E Conc</t>
  </si>
  <si>
    <t>3.2.3 E Conc</t>
  </si>
  <si>
    <t>6.2.1 E Conc</t>
  </si>
  <si>
    <t>6.2.2 E Conc</t>
  </si>
  <si>
    <t>6.2.3 E Conc</t>
  </si>
  <si>
    <t>Empty Mass</t>
  </si>
  <si>
    <t>With eluate</t>
  </si>
  <si>
    <t>1.3.1 E Conc</t>
  </si>
  <si>
    <t>1.3.2 E Conc</t>
  </si>
  <si>
    <t>1.3.3 E Conc</t>
  </si>
  <si>
    <t>3.3.1 E Conc</t>
  </si>
  <si>
    <t>3.3.2 E Conc</t>
  </si>
  <si>
    <t>3.3.3 E Conc</t>
  </si>
  <si>
    <t>6.3.1 E Conc</t>
  </si>
  <si>
    <t>6.3.2 E Conc</t>
  </si>
  <si>
    <t>6.3.3 E Conc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</si>
</sst>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/dd\ h:mm\ AM/PM"/>
    <numFmt numFmtId="165" formatCode="0.000000"/>
  </numFmts>
  <fonts count="3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top"/>
    </xf>
    <xf numFmtId="164" fontId="2" fillId="0" borderId="2" xfId="0" applyNumberFormat="1" applyFont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0" fontId="0" fillId="0" borderId="5" xfId="0" applyFill="1" applyBorder="1"/>
    <xf numFmtId="0" fontId="1" fillId="0" borderId="5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0" fontId="2" fillId="0" borderId="0" xfId="0" applyFont="1" applyBorder="1" applyAlignment="1">
      <alignment horizontal="left" vertical="top"/>
    </xf>
    <xf numFmtId="0" fontId="0" fillId="0" borderId="0" xfId="0" applyFill="1"/>
    <xf numFmtId="0" fontId="0" fillId="4" borderId="2" xfId="0" applyFill="1" applyBorder="1"/>
    <xf numFmtId="0" fontId="2" fillId="0" borderId="3" xfId="0" applyFont="1" applyBorder="1" applyAlignment="1">
      <alignment horizontal="left" vertical="top"/>
    </xf>
    <xf numFmtId="0" fontId="0" fillId="0" borderId="2" xfId="0" applyBorder="1"/>
    <xf numFmtId="1" fontId="0" fillId="0" borderId="2" xfId="0" applyNumberFormat="1" applyBorder="1"/>
    <xf numFmtId="0" fontId="2" fillId="5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right" vertical="top"/>
    </xf>
    <xf numFmtId="0" fontId="0" fillId="5" borderId="0" xfId="0" applyFill="1"/>
    <xf numFmtId="0" fontId="0" fillId="5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Fe corrected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Sheet2!$E$3:$E$10</c:f>
              <c:numCache>
                <c:formatCode>General</c:formatCode>
                <c:ptCount val="8"/>
                <c:pt idx="0">
                  <c:v>0</c:v>
                </c:pt>
                <c:pt idx="1">
                  <c:v>1.0320648398636261</c:v>
                </c:pt>
                <c:pt idx="2">
                  <c:v>5.0781810177206319</c:v>
                </c:pt>
                <c:pt idx="3">
                  <c:v>10.170394361633061</c:v>
                </c:pt>
                <c:pt idx="4">
                  <c:v>25.028382461038468</c:v>
                </c:pt>
                <c:pt idx="5">
                  <c:v>50.129154127027</c:v>
                </c:pt>
                <c:pt idx="6">
                  <c:v>75.258806239877259</c:v>
                </c:pt>
                <c:pt idx="7">
                  <c:v>100.27822893996554</c:v>
                </c:pt>
              </c:numCache>
            </c:numRef>
          </c:xVal>
          <c:yVal>
            <c:numRef>
              <c:f>Sheet2!$G$3:$G$10</c:f>
              <c:numCache>
                <c:formatCode>General</c:formatCode>
                <c:ptCount val="8"/>
                <c:pt idx="0">
                  <c:v>0</c:v>
                </c:pt>
                <c:pt idx="1">
                  <c:v>17738.829204854301</c:v>
                </c:pt>
                <c:pt idx="2">
                  <c:v>95391.899734579783</c:v>
                </c:pt>
                <c:pt idx="3">
                  <c:v>181119.21021072095</c:v>
                </c:pt>
                <c:pt idx="4">
                  <c:v>436659.07740435289</c:v>
                </c:pt>
                <c:pt idx="5">
                  <c:v>862733.73003527999</c:v>
                </c:pt>
                <c:pt idx="6">
                  <c:v>1300426.2995376657</c:v>
                </c:pt>
                <c:pt idx="7">
                  <c:v>1716775.7387395853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C1-49B9-AFE7-B50D9DCED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Sheet2!$M$1</c:f>
              <c:strCache>
                <c:ptCount val="1"/>
                <c:pt idx="0">
                  <c:v>Co corrected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Sheet2!$M$3:$M$10</c:f>
              <c:numCache>
                <c:formatCode>General</c:formatCode>
                <c:ptCount val="8"/>
                <c:pt idx="0">
                  <c:v>0</c:v>
                </c:pt>
                <c:pt idx="1">
                  <c:v>0.96425354592036538</c:v>
                </c:pt>
                <c:pt idx="2">
                  <c:v>4.7445217238576189</c:v>
                </c:pt>
                <c:pt idx="3">
                  <c:v>9.502153787071185</c:v>
                </c:pt>
                <c:pt idx="4">
                  <c:v>23.383905356078579</c:v>
                </c:pt>
                <c:pt idx="5">
                  <c:v>46.835443621314951</c:v>
                </c:pt>
                <c:pt idx="6">
                  <c:v>70.313964758381232</c:v>
                </c:pt>
                <c:pt idx="7">
                  <c:v>93.689499050033319</c:v>
                </c:pt>
              </c:numCache>
            </c:numRef>
          </c:xVal>
          <c:yVal>
            <c:numRef>
              <c:f>Sheet2!$O$3:$O$10</c:f>
              <c:numCache>
                <c:formatCode>General</c:formatCode>
                <c:ptCount val="8"/>
                <c:pt idx="0">
                  <c:v>0</c:v>
                </c:pt>
                <c:pt idx="1">
                  <c:v>65646.27831142924</c:v>
                </c:pt>
                <c:pt idx="2">
                  <c:v>320399.78385359317</c:v>
                </c:pt>
                <c:pt idx="3">
                  <c:v>640374.61485664151</c:v>
                </c:pt>
                <c:pt idx="4">
                  <c:v>1595182.1342467389</c:v>
                </c:pt>
                <c:pt idx="5">
                  <c:v>3101781.6540039284</c:v>
                </c:pt>
                <c:pt idx="6">
                  <c:v>4467764.6392642995</c:v>
                </c:pt>
                <c:pt idx="7">
                  <c:v>5929634.9625737527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EE-419B-A4E5-A699F1A8B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Sheet2!$U$1</c:f>
              <c:strCache>
                <c:ptCount val="1"/>
                <c:pt idx="0">
                  <c:v>Ni corrected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Sheet2!$U$3:$U$10</c:f>
              <c:numCache>
                <c:formatCode>General</c:formatCode>
                <c:ptCount val="8"/>
                <c:pt idx="0">
                  <c:v>0</c:v>
                </c:pt>
                <c:pt idx="1">
                  <c:v>0.95041336631392315</c:v>
                </c:pt>
                <c:pt idx="2">
                  <c:v>4.676422381021208</c:v>
                </c:pt>
                <c:pt idx="3">
                  <c:v>9.3657669253194111</c:v>
                </c:pt>
                <c:pt idx="4">
                  <c:v>23.048270137107963</c:v>
                </c:pt>
                <c:pt idx="5">
                  <c:v>46.163202430801427</c:v>
                </c:pt>
                <c:pt idx="6">
                  <c:v>69.304730304212669</c:v>
                </c:pt>
                <c:pt idx="7">
                  <c:v>92.344749528938848</c:v>
                </c:pt>
              </c:numCache>
            </c:numRef>
          </c:xVal>
          <c:yVal>
            <c:numRef>
              <c:f>Sheet2!$W$3:$W$10</c:f>
              <c:numCache>
                <c:formatCode>General</c:formatCode>
                <c:ptCount val="8"/>
                <c:pt idx="0">
                  <c:v>0</c:v>
                </c:pt>
                <c:pt idx="1">
                  <c:v>15466.915803877246</c:v>
                </c:pt>
                <c:pt idx="2">
                  <c:v>73966.686984955668</c:v>
                </c:pt>
                <c:pt idx="3">
                  <c:v>147979.9837599672</c:v>
                </c:pt>
                <c:pt idx="4">
                  <c:v>358856.61412376317</c:v>
                </c:pt>
                <c:pt idx="5">
                  <c:v>708529.51442121272</c:v>
                </c:pt>
                <c:pt idx="6">
                  <c:v>1030269.6409084256</c:v>
                </c:pt>
                <c:pt idx="7">
                  <c:v>1409219.1736126989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1C-4B66-B030-0B713A5D2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Sheet2!$AK$1</c:f>
              <c:strCache>
                <c:ptCount val="1"/>
                <c:pt idx="0">
                  <c:v>Cs corrected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Sheet2!$AK$3:$AK$10</c:f>
              <c:numCache>
                <c:formatCode>General</c:formatCode>
                <c:ptCount val="8"/>
                <c:pt idx="0">
                  <c:v>0</c:v>
                </c:pt>
                <c:pt idx="1">
                  <c:v>0.97689494272487043</c:v>
                </c:pt>
                <c:pt idx="2">
                  <c:v>4.8067225651328584</c:v>
                </c:pt>
                <c:pt idx="3">
                  <c:v>9.6267273466168177</c:v>
                </c:pt>
                <c:pt idx="4">
                  <c:v>23.69046915114664</c:v>
                </c:pt>
                <c:pt idx="5">
                  <c:v>47.449457881191961</c:v>
                </c:pt>
                <c:pt idx="6">
                  <c:v>71.235783229435214</c:v>
                </c:pt>
                <c:pt idx="7">
                  <c:v>94.917771571215823</c:v>
                </c:pt>
              </c:numCache>
            </c:numRef>
          </c:xVal>
          <c:yVal>
            <c:numRef>
              <c:f>Sheet2!$AM$3:$AM$10</c:f>
              <c:numCache>
                <c:formatCode>General</c:formatCode>
                <c:ptCount val="8"/>
                <c:pt idx="0">
                  <c:v>0</c:v>
                </c:pt>
                <c:pt idx="1">
                  <c:v>140265.88944176887</c:v>
                </c:pt>
                <c:pt idx="2">
                  <c:v>686436.48634680395</c:v>
                </c:pt>
                <c:pt idx="3">
                  <c:v>1364428.5289200193</c:v>
                </c:pt>
                <c:pt idx="4">
                  <c:v>3328181.7579874499</c:v>
                </c:pt>
                <c:pt idx="5">
                  <c:v>6545369.6714438014</c:v>
                </c:pt>
                <c:pt idx="6">
                  <c:v>9754629.7885464225</c:v>
                </c:pt>
                <c:pt idx="7">
                  <c:v>12995951.120820528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A5-4901-9D51-9DEB6A01A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Sheet2!$AS$1</c:f>
              <c:strCache>
                <c:ptCount val="1"/>
                <c:pt idx="0">
                  <c:v>Eu corrected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Sheet2!$AS$3:$AS$10</c:f>
              <c:numCache>
                <c:formatCode>General</c:formatCode>
                <c:ptCount val="8"/>
                <c:pt idx="0">
                  <c:v>0</c:v>
                </c:pt>
                <c:pt idx="1">
                  <c:v>0.50378907950206409</c:v>
                </c:pt>
                <c:pt idx="2">
                  <c:v>2.4788482677119226</c:v>
                </c:pt>
                <c:pt idx="3">
                  <c:v>4.9645462336427792</c:v>
                </c:pt>
                <c:pt idx="4">
                  <c:v>12.217280614983739</c:v>
                </c:pt>
                <c:pt idx="5">
                  <c:v>24.469897082444049</c:v>
                </c:pt>
                <c:pt idx="6">
                  <c:v>36.736611165846789</c:v>
                </c:pt>
                <c:pt idx="7">
                  <c:v>48.949518189610956</c:v>
                </c:pt>
              </c:numCache>
            </c:numRef>
          </c:xVal>
          <c:yVal>
            <c:numRef>
              <c:f>Sheet2!$AU$3:$AU$10</c:f>
              <c:numCache>
                <c:formatCode>General</c:formatCode>
                <c:ptCount val="8"/>
                <c:pt idx="0">
                  <c:v>0</c:v>
                </c:pt>
                <c:pt idx="1">
                  <c:v>50562.071351370651</c:v>
                </c:pt>
                <c:pt idx="2">
                  <c:v>247361.92365702288</c:v>
                </c:pt>
                <c:pt idx="3">
                  <c:v>493743.75638774398</c:v>
                </c:pt>
                <c:pt idx="4">
                  <c:v>1214681.9291032068</c:v>
                </c:pt>
                <c:pt idx="5">
                  <c:v>2466150.5159115405</c:v>
                </c:pt>
                <c:pt idx="6">
                  <c:v>3684422.2748752623</c:v>
                </c:pt>
                <c:pt idx="7">
                  <c:v>4900862.4080934562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6C-467D-9E3E-461FA229E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Sheet2!$BA$1</c:f>
              <c:strCache>
                <c:ptCount val="1"/>
                <c:pt idx="0">
                  <c:v>Pb corrected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Sheet2!$BA$3:$BA$10</c:f>
              <c:numCache>
                <c:formatCode>General</c:formatCode>
                <c:ptCount val="8"/>
                <c:pt idx="0">
                  <c:v>0</c:v>
                </c:pt>
                <c:pt idx="1">
                  <c:v>0.9553110748768695</c:v>
                </c:pt>
                <c:pt idx="2">
                  <c:v>4.7005211097967843</c:v>
                </c:pt>
                <c:pt idx="3">
                  <c:v>9.4140309738845112</c:v>
                </c:pt>
                <c:pt idx="4">
                  <c:v>23.167043414097346</c:v>
                </c:pt>
                <c:pt idx="5">
                  <c:v>46.401092510899147</c:v>
                </c:pt>
                <c:pt idx="6">
                  <c:v>69.661874240834791</c:v>
                </c:pt>
                <c:pt idx="7">
                  <c:v>92.820624223615255</c:v>
                </c:pt>
              </c:numCache>
            </c:numRef>
          </c:xVal>
          <c:yVal>
            <c:numRef>
              <c:f>Sheet2!$BC$3:$BC$10</c:f>
              <c:numCache>
                <c:formatCode>General</c:formatCode>
                <c:ptCount val="8"/>
                <c:pt idx="0">
                  <c:v>0</c:v>
                </c:pt>
                <c:pt idx="1">
                  <c:v>78835.333119914692</c:v>
                </c:pt>
                <c:pt idx="2">
                  <c:v>399097.5302791337</c:v>
                </c:pt>
                <c:pt idx="3">
                  <c:v>795426.89303546888</c:v>
                </c:pt>
                <c:pt idx="4">
                  <c:v>1992552.7603587559</c:v>
                </c:pt>
                <c:pt idx="5">
                  <c:v>3957150.8712772536</c:v>
                </c:pt>
                <c:pt idx="6">
                  <c:v>5950709.5887146806</c:v>
                </c:pt>
                <c:pt idx="7">
                  <c:v>7938178.3561940789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C7-4B52-99F2-333AF6275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Sheet2!$BI$1</c:f>
              <c:strCache>
                <c:ptCount val="1"/>
                <c:pt idx="0">
                  <c:v>U corrected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Sheet2!$BI$3:$BI$10</c:f>
              <c:numCache>
                <c:formatCode>General</c:formatCode>
                <c:ptCount val="8"/>
                <c:pt idx="0">
                  <c:v>0</c:v>
                </c:pt>
                <c:pt idx="1">
                  <c:v>0.48643186969243885</c:v>
                </c:pt>
                <c:pt idx="2">
                  <c:v>2.3934436981816978</c:v>
                </c:pt>
                <c:pt idx="3">
                  <c:v>4.7935010996909044</c:v>
                </c:pt>
                <c:pt idx="4">
                  <c:v>11.796354652978104</c:v>
                </c:pt>
                <c:pt idx="5">
                  <c:v>23.626827720758577</c:v>
                </c:pt>
                <c:pt idx="6">
                  <c:v>35.470912694711885</c:v>
                </c:pt>
                <c:pt idx="7">
                  <c:v>47.263044441238129</c:v>
                </c:pt>
              </c:numCache>
            </c:numRef>
          </c:xVal>
          <c:yVal>
            <c:numRef>
              <c:f>Sheet2!$BK$3:$BK$10</c:f>
              <c:numCache>
                <c:formatCode>General</c:formatCode>
                <c:ptCount val="8"/>
                <c:pt idx="0">
                  <c:v>0</c:v>
                </c:pt>
                <c:pt idx="1">
                  <c:v>78286.505585850609</c:v>
                </c:pt>
                <c:pt idx="2">
                  <c:v>386680.87015519215</c:v>
                </c:pt>
                <c:pt idx="3">
                  <c:v>771967.31305217266</c:v>
                </c:pt>
                <c:pt idx="4">
                  <c:v>1935204.2772991688</c:v>
                </c:pt>
                <c:pt idx="5">
                  <c:v>3830682.9125147122</c:v>
                </c:pt>
                <c:pt idx="6">
                  <c:v>5661129.1098616095</c:v>
                </c:pt>
                <c:pt idx="7">
                  <c:v>7495733.8018620014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D1-4E0C-8F3C-70CF844C8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37064"/>
        <c:axId val="513844608"/>
      </c:scatterChart>
      <c:valAx>
        <c:axId val="51383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44608"/>
        <c:crosses val="autoZero"/>
        <c:crossBetween val="midCat"/>
      </c:valAx>
      <c:valAx>
        <c:axId val="5138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837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30</xdr:row>
      <xdr:rowOff>152400</xdr:rowOff>
    </xdr:from>
    <xdr:to>
      <xdr:col>8</xdr:col>
      <xdr:colOff>95250</xdr:colOff>
      <xdr:row>45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438150</xdr:colOff>
      <xdr:row>31</xdr:row>
      <xdr:rowOff>57150</xdr:rowOff>
    </xdr:from>
    <xdr:to>
      <xdr:col>16</xdr:col>
      <xdr:colOff>9525</xdr:colOff>
      <xdr:row>45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133350</xdr:colOff>
      <xdr:row>30</xdr:row>
      <xdr:rowOff>171450</xdr:rowOff>
    </xdr:from>
    <xdr:to>
      <xdr:col>23</xdr:col>
      <xdr:colOff>409575</xdr:colOff>
      <xdr:row>45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123825</xdr:colOff>
      <xdr:row>30</xdr:row>
      <xdr:rowOff>171450</xdr:rowOff>
    </xdr:from>
    <xdr:to>
      <xdr:col>39</xdr:col>
      <xdr:colOff>333375</xdr:colOff>
      <xdr:row>45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381000</xdr:colOff>
      <xdr:row>30</xdr:row>
      <xdr:rowOff>114300</xdr:rowOff>
    </xdr:from>
    <xdr:to>
      <xdr:col>47</xdr:col>
      <xdr:colOff>657225</xdr:colOff>
      <xdr:row>45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219075</xdr:colOff>
      <xdr:row>30</xdr:row>
      <xdr:rowOff>47625</xdr:rowOff>
    </xdr:from>
    <xdr:to>
      <xdr:col>55</xdr:col>
      <xdr:colOff>495300</xdr:colOff>
      <xdr:row>44</xdr:row>
      <xdr:rowOff>123825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57</xdr:col>
      <xdr:colOff>257175</xdr:colOff>
      <xdr:row>31</xdr:row>
      <xdr:rowOff>0</xdr:rowOff>
    </xdr:from>
    <xdr:to>
      <xdr:col>63</xdr:col>
      <xdr:colOff>533400</xdr:colOff>
      <xdr:row>45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B69"/>
  <sheetViews>
    <sheetView topLeftCell="AF1" zoomScaleNormal="100" workbookViewId="0">
      <selection activeCell="AK2" sqref="AK1:BB1048576"/>
    </sheetView>
  </sheetViews>
  <sheetFormatPr defaultColWidth="9.140625" defaultRowHeight="15" x14ac:dyDescent="0.25"/>
  <cols>
    <col min="1" max="1" width="4" customWidth="1"/>
    <col min="2" max="2" width="21.140625" customWidth="1"/>
    <col min="3" max="3" width="5.85546875" customWidth="1"/>
    <col min="4" max="4" width="12.42578125" customWidth="1"/>
    <col min="5" max="5" width="11" customWidth="1"/>
    <col min="6" max="6" width="4.28515625" customWidth="1"/>
    <col min="7" max="7" width="11.7109375" customWidth="1"/>
    <col min="8" max="8" width="9" customWidth="1"/>
    <col min="9" max="9" width="11.140625" customWidth="1"/>
    <col min="10" max="10" width="11.7109375" customWidth="1"/>
    <col min="11" max="11" width="9" customWidth="1"/>
    <col min="12" max="12" width="11.140625" customWidth="1"/>
    <col min="13" max="13" width="11.7109375" customWidth="1"/>
    <col min="14" max="14" width="9" customWidth="1"/>
    <col min="15" max="15" width="11.140625" customWidth="1"/>
    <col min="16" max="16" width="11.7109375" customWidth="1"/>
    <col min="17" max="17" width="9" customWidth="1"/>
    <col min="18" max="18" width="11.140625" customWidth="1"/>
    <col min="19" max="19" width="11.7109375" customWidth="1"/>
    <col min="20" max="20" width="9" customWidth="1"/>
    <col min="21" max="21" width="11.140625" customWidth="1"/>
    <col min="22" max="22" width="8.7109375" customWidth="1"/>
    <col min="23" max="23" width="9" customWidth="1"/>
    <col min="24" max="24" width="11.140625" customWidth="1"/>
    <col min="25" max="25" width="12.7109375" customWidth="1"/>
    <col min="26" max="26" width="9" customWidth="1"/>
    <col min="27" max="27" width="11.140625" customWidth="1"/>
    <col min="28" max="28" width="11.7109375" customWidth="1"/>
    <col min="29" max="29" width="9" customWidth="1"/>
    <col min="30" max="30" width="11.140625" customWidth="1"/>
    <col min="31" max="31" width="11.7109375" customWidth="1"/>
    <col min="32" max="32" width="9" customWidth="1"/>
    <col min="33" max="33" width="11.140625" customWidth="1"/>
    <col min="34" max="34" width="11.7109375" customWidth="1"/>
    <col min="35" max="35" width="9" customWidth="1"/>
    <col min="36" max="36" width="11.140625" customWidth="1"/>
    <col min="37" max="37" width="10.7109375" customWidth="1"/>
    <col min="38" max="38" width="9" customWidth="1"/>
    <col min="39" max="39" width="15.140625" customWidth="1"/>
    <col min="40" max="40" width="10.7109375" customWidth="1"/>
    <col min="41" max="41" width="9" customWidth="1"/>
    <col min="42" max="42" width="15.140625" customWidth="1"/>
    <col min="43" max="43" width="10.7109375" customWidth="1"/>
    <col min="44" max="44" width="9" customWidth="1"/>
    <col min="45" max="45" width="15.140625" customWidth="1"/>
    <col min="46" max="46" width="9.7109375" customWidth="1"/>
    <col min="47" max="47" width="9" customWidth="1"/>
    <col min="48" max="48" width="15.140625" customWidth="1"/>
    <col min="49" max="49" width="10.7109375" customWidth="1"/>
    <col min="50" max="50" width="9" customWidth="1"/>
    <col min="51" max="51" width="15.140625" customWidth="1"/>
    <col min="52" max="52" width="10.7109375" customWidth="1"/>
    <col min="53" max="53" width="9" customWidth="1"/>
    <col min="54" max="54" width="15.28515625" customWidth="1"/>
  </cols>
  <sheetData>
    <row r="1" spans="1:54" ht="18" customHeight="1" x14ac:dyDescent="0.25">
      <c r="A1" s="12" t="s">
        <v>12</v>
      </c>
      <c r="B1" s="13"/>
      <c r="C1" s="13"/>
      <c r="D1" s="13"/>
      <c r="E1" s="13"/>
      <c r="F1" s="14"/>
      <c r="G1" s="12" t="s">
        <v>28</v>
      </c>
      <c r="H1" s="13"/>
      <c r="I1" s="14"/>
      <c r="J1" s="12" t="s">
        <v>61</v>
      </c>
      <c r="K1" s="13"/>
      <c r="L1" s="14"/>
      <c r="M1" s="12" t="s">
        <v>10</v>
      </c>
      <c r="N1" s="13"/>
      <c r="O1" s="14"/>
      <c r="P1" s="12" t="s">
        <v>33</v>
      </c>
      <c r="Q1" s="13"/>
      <c r="R1" s="14"/>
      <c r="S1" s="12" t="s">
        <v>19</v>
      </c>
      <c r="T1" s="13"/>
      <c r="U1" s="14"/>
      <c r="V1" s="12" t="s">
        <v>26</v>
      </c>
      <c r="W1" s="13"/>
      <c r="X1" s="14"/>
      <c r="Y1" s="12" t="s">
        <v>52</v>
      </c>
      <c r="Z1" s="13"/>
      <c r="AA1" s="14"/>
      <c r="AB1" s="12" t="s">
        <v>4</v>
      </c>
      <c r="AC1" s="13"/>
      <c r="AD1" s="14"/>
      <c r="AE1" s="12" t="s">
        <v>8</v>
      </c>
      <c r="AF1" s="13"/>
      <c r="AG1" s="14"/>
      <c r="AH1" s="12" t="s">
        <v>23</v>
      </c>
      <c r="AI1" s="13"/>
      <c r="AJ1" s="14"/>
      <c r="AK1" s="12" t="s">
        <v>67</v>
      </c>
      <c r="AL1" s="13"/>
      <c r="AM1" s="14"/>
      <c r="AN1" s="12" t="s">
        <v>32</v>
      </c>
      <c r="AO1" s="13"/>
      <c r="AP1" s="14"/>
      <c r="AQ1" s="12" t="s">
        <v>45</v>
      </c>
      <c r="AR1" s="13"/>
      <c r="AS1" s="14"/>
      <c r="AT1" s="12" t="s">
        <v>2</v>
      </c>
      <c r="AU1" s="13"/>
      <c r="AV1" s="14"/>
      <c r="AW1" s="12" t="s">
        <v>74</v>
      </c>
      <c r="AX1" s="13"/>
      <c r="AY1" s="14"/>
      <c r="AZ1" s="12" t="s">
        <v>29</v>
      </c>
      <c r="BA1" s="13"/>
      <c r="BB1" s="14"/>
    </row>
    <row r="2" spans="1:54" ht="18" customHeight="1" x14ac:dyDescent="0.25">
      <c r="A2" s="1" t="s">
        <v>73</v>
      </c>
      <c r="B2" s="1" t="s">
        <v>46</v>
      </c>
      <c r="C2" s="1" t="s">
        <v>13</v>
      </c>
      <c r="D2" s="1" t="s">
        <v>69</v>
      </c>
      <c r="E2" s="1" t="s">
        <v>42</v>
      </c>
      <c r="F2" s="1" t="s">
        <v>83</v>
      </c>
      <c r="G2" s="1" t="s">
        <v>65</v>
      </c>
      <c r="H2" s="1" t="s">
        <v>64</v>
      </c>
      <c r="I2" s="1" t="s">
        <v>77</v>
      </c>
      <c r="J2" s="1" t="s">
        <v>65</v>
      </c>
      <c r="K2" s="1" t="s">
        <v>64</v>
      </c>
      <c r="L2" s="1" t="s">
        <v>77</v>
      </c>
      <c r="M2" s="1" t="s">
        <v>65</v>
      </c>
      <c r="N2" s="1" t="s">
        <v>64</v>
      </c>
      <c r="O2" s="1" t="s">
        <v>77</v>
      </c>
      <c r="P2" s="1" t="s">
        <v>65</v>
      </c>
      <c r="Q2" s="1" t="s">
        <v>64</v>
      </c>
      <c r="R2" s="1" t="s">
        <v>77</v>
      </c>
      <c r="S2" s="1" t="s">
        <v>65</v>
      </c>
      <c r="T2" s="1" t="s">
        <v>64</v>
      </c>
      <c r="U2" s="1" t="s">
        <v>77</v>
      </c>
      <c r="V2" s="1" t="s">
        <v>65</v>
      </c>
      <c r="W2" s="1" t="s">
        <v>64</v>
      </c>
      <c r="X2" s="1" t="s">
        <v>77</v>
      </c>
      <c r="Y2" s="1" t="s">
        <v>65</v>
      </c>
      <c r="Z2" s="1" t="s">
        <v>64</v>
      </c>
      <c r="AA2" s="1" t="s">
        <v>77</v>
      </c>
      <c r="AB2" s="1" t="s">
        <v>65</v>
      </c>
      <c r="AC2" s="1" t="s">
        <v>64</v>
      </c>
      <c r="AD2" s="1" t="s">
        <v>77</v>
      </c>
      <c r="AE2" s="1" t="s">
        <v>65</v>
      </c>
      <c r="AF2" s="1" t="s">
        <v>64</v>
      </c>
      <c r="AG2" s="1" t="s">
        <v>77</v>
      </c>
      <c r="AH2" s="1" t="s">
        <v>65</v>
      </c>
      <c r="AI2" s="1" t="s">
        <v>64</v>
      </c>
      <c r="AJ2" s="1" t="s">
        <v>77</v>
      </c>
      <c r="AK2" s="1" t="s">
        <v>65</v>
      </c>
      <c r="AL2" s="1" t="s">
        <v>64</v>
      </c>
      <c r="AM2" s="1" t="s">
        <v>63</v>
      </c>
      <c r="AN2" s="1" t="s">
        <v>65</v>
      </c>
      <c r="AO2" s="1" t="s">
        <v>64</v>
      </c>
      <c r="AP2" s="1" t="s">
        <v>63</v>
      </c>
      <c r="AQ2" s="1" t="s">
        <v>65</v>
      </c>
      <c r="AR2" s="1" t="s">
        <v>64</v>
      </c>
      <c r="AS2" s="1" t="s">
        <v>63</v>
      </c>
      <c r="AT2" s="1" t="s">
        <v>65</v>
      </c>
      <c r="AU2" s="1" t="s">
        <v>64</v>
      </c>
      <c r="AV2" s="1" t="s">
        <v>63</v>
      </c>
      <c r="AW2" s="1" t="s">
        <v>65</v>
      </c>
      <c r="AX2" s="1" t="s">
        <v>64</v>
      </c>
      <c r="AY2" s="1" t="s">
        <v>63</v>
      </c>
      <c r="AZ2" s="1" t="s">
        <v>65</v>
      </c>
      <c r="BA2" s="1" t="s">
        <v>64</v>
      </c>
      <c r="BB2" s="1" t="s">
        <v>63</v>
      </c>
    </row>
    <row r="3" spans="1:54" x14ac:dyDescent="0.25">
      <c r="A3" s="2"/>
      <c r="B3" s="6">
        <v>43762.431111111102</v>
      </c>
      <c r="C3" s="3" t="s">
        <v>73</v>
      </c>
      <c r="D3" s="2" t="s">
        <v>18</v>
      </c>
      <c r="E3" s="4" t="s">
        <v>12</v>
      </c>
      <c r="F3" s="2" t="b">
        <v>0</v>
      </c>
      <c r="G3" s="5">
        <v>2897639.9920000001</v>
      </c>
      <c r="H3" s="5">
        <v>1.1358934543814601</v>
      </c>
      <c r="I3" s="5"/>
      <c r="J3" s="3">
        <v>59977.438000000002</v>
      </c>
      <c r="K3" s="3">
        <v>1.79459071474827</v>
      </c>
      <c r="L3" s="3"/>
      <c r="M3" s="5">
        <v>21021.288</v>
      </c>
      <c r="N3" s="5">
        <v>2.3583223229130299</v>
      </c>
      <c r="O3" s="5"/>
      <c r="P3" s="3">
        <v>2364.8560000000002</v>
      </c>
      <c r="Q3" s="3">
        <v>7.3516203146306403</v>
      </c>
      <c r="R3" s="3"/>
      <c r="S3" s="5">
        <v>3842.761</v>
      </c>
      <c r="T3" s="5">
        <v>6.4497211650622202</v>
      </c>
      <c r="U3" s="5"/>
      <c r="V3" s="3">
        <v>608.70399999999995</v>
      </c>
      <c r="W3" s="3">
        <v>14.5222057176187</v>
      </c>
      <c r="X3" s="3"/>
      <c r="Y3" s="5">
        <v>846.98500000000001</v>
      </c>
      <c r="Z3" s="5">
        <v>12.5121911357418</v>
      </c>
      <c r="AA3" s="5"/>
      <c r="AB3" s="3">
        <v>9.0090000000000003</v>
      </c>
      <c r="AC3" s="3">
        <v>97.288337307879203</v>
      </c>
      <c r="AD3" s="3"/>
      <c r="AE3" s="5">
        <v>1421.703</v>
      </c>
      <c r="AF3" s="5">
        <v>12.275154345137899</v>
      </c>
      <c r="AG3" s="5"/>
      <c r="AH3" s="3">
        <v>21.023</v>
      </c>
      <c r="AI3" s="3">
        <v>129.84363957876499</v>
      </c>
      <c r="AJ3" s="3"/>
      <c r="AK3" s="5">
        <v>59.067</v>
      </c>
      <c r="AL3" s="5">
        <v>40.305815943336498</v>
      </c>
      <c r="AM3" s="5"/>
      <c r="AN3" s="3">
        <v>73.084999999999994</v>
      </c>
      <c r="AO3" s="3">
        <v>57.777654184130498</v>
      </c>
      <c r="AP3" s="3"/>
      <c r="AQ3" s="5">
        <v>5.0049999999999999</v>
      </c>
      <c r="AR3" s="5">
        <v>216.02468994692899</v>
      </c>
      <c r="AS3" s="5"/>
      <c r="AT3" s="3">
        <v>0</v>
      </c>
      <c r="AU3" s="3" t="s">
        <v>20</v>
      </c>
      <c r="AV3" s="3"/>
      <c r="AW3" s="5">
        <v>21.024000000000001</v>
      </c>
      <c r="AX3" s="5">
        <v>72.575315603556007</v>
      </c>
      <c r="AY3" s="5"/>
      <c r="AZ3" s="3">
        <v>2.0019999999999998</v>
      </c>
      <c r="BA3" s="3">
        <v>316.22776601683802</v>
      </c>
      <c r="BB3" s="3"/>
    </row>
    <row r="4" spans="1:54" x14ac:dyDescent="0.25">
      <c r="A4" s="2"/>
      <c r="B4" s="6">
        <v>43762.434537036999</v>
      </c>
      <c r="C4" s="3" t="s">
        <v>73</v>
      </c>
      <c r="D4" s="2" t="s">
        <v>18</v>
      </c>
      <c r="E4" s="4" t="s">
        <v>12</v>
      </c>
      <c r="F4" s="2" t="b">
        <v>0</v>
      </c>
      <c r="G4" s="5">
        <v>2948263.0180000002</v>
      </c>
      <c r="H4" s="5">
        <v>1.2695931896898101</v>
      </c>
      <c r="I4" s="5"/>
      <c r="J4" s="3">
        <v>59351.724000000002</v>
      </c>
      <c r="K4" s="3">
        <v>1.82250481217111</v>
      </c>
      <c r="L4" s="3"/>
      <c r="M4" s="5">
        <v>21194.85</v>
      </c>
      <c r="N4" s="5">
        <v>3.8980288250554902</v>
      </c>
      <c r="O4" s="5"/>
      <c r="P4" s="3">
        <v>2391.875</v>
      </c>
      <c r="Q4" s="3">
        <v>10.640567792181701</v>
      </c>
      <c r="R4" s="3"/>
      <c r="S4" s="5">
        <v>3997.998</v>
      </c>
      <c r="T4" s="5">
        <v>5.4283602762896201</v>
      </c>
      <c r="U4" s="5"/>
      <c r="V4" s="3">
        <v>458.52699999999999</v>
      </c>
      <c r="W4" s="3">
        <v>15.872064349435201</v>
      </c>
      <c r="X4" s="3"/>
      <c r="Y4" s="5">
        <v>836.97500000000002</v>
      </c>
      <c r="Z4" s="5">
        <v>15.547221021772801</v>
      </c>
      <c r="AA4" s="5"/>
      <c r="AB4" s="3">
        <v>13.015000000000001</v>
      </c>
      <c r="AC4" s="3">
        <v>162.37564699908</v>
      </c>
      <c r="AD4" s="3"/>
      <c r="AE4" s="5">
        <v>1129.3499999999999</v>
      </c>
      <c r="AF4" s="5">
        <v>6.2238157405272299</v>
      </c>
      <c r="AG4" s="5"/>
      <c r="AH4" s="3">
        <v>27.03</v>
      </c>
      <c r="AI4" s="3">
        <v>74.182813576289007</v>
      </c>
      <c r="AJ4" s="3"/>
      <c r="AK4" s="5">
        <v>74.084000000000003</v>
      </c>
      <c r="AL4" s="5">
        <v>59.486560012658799</v>
      </c>
      <c r="AM4" s="5"/>
      <c r="AN4" s="3">
        <v>75.084999999999994</v>
      </c>
      <c r="AO4" s="3">
        <v>55.952315766341698</v>
      </c>
      <c r="AP4" s="3"/>
      <c r="AQ4" s="5">
        <v>6.0060000000000002</v>
      </c>
      <c r="AR4" s="5">
        <v>161.01529717988299</v>
      </c>
      <c r="AS4" s="5"/>
      <c r="AT4" s="3">
        <v>1.0009999999999999</v>
      </c>
      <c r="AU4" s="3">
        <v>316.22776601683802</v>
      </c>
      <c r="AV4" s="3"/>
      <c r="AW4" s="5">
        <v>9.0090000000000003</v>
      </c>
      <c r="AX4" s="5">
        <v>133.024333304207</v>
      </c>
      <c r="AY4" s="5"/>
      <c r="AZ4" s="3">
        <v>1.0009999999999999</v>
      </c>
      <c r="BA4" s="3">
        <v>316.22776601683802</v>
      </c>
      <c r="BB4" s="3"/>
    </row>
    <row r="5" spans="1:54" x14ac:dyDescent="0.25">
      <c r="A5" s="2"/>
      <c r="B5" s="6">
        <v>43762.438009259298</v>
      </c>
      <c r="C5" s="3" t="s">
        <v>73</v>
      </c>
      <c r="D5" s="2" t="s">
        <v>18</v>
      </c>
      <c r="E5" s="4" t="s">
        <v>12</v>
      </c>
      <c r="F5" s="2" t="b">
        <v>0</v>
      </c>
      <c r="G5" s="5">
        <v>2915405.56</v>
      </c>
      <c r="H5" s="5">
        <v>1.18545151053041</v>
      </c>
      <c r="I5" s="5"/>
      <c r="J5" s="3">
        <v>58630.718000000001</v>
      </c>
      <c r="K5" s="3">
        <v>2.6092277811895501</v>
      </c>
      <c r="L5" s="3"/>
      <c r="M5" s="5">
        <v>20883.909</v>
      </c>
      <c r="N5" s="5">
        <v>3.0609687216060602</v>
      </c>
      <c r="O5" s="5"/>
      <c r="P5" s="3">
        <v>2295.7449999999999</v>
      </c>
      <c r="Q5" s="3">
        <v>8.3840335850350201</v>
      </c>
      <c r="R5" s="3"/>
      <c r="S5" s="5">
        <v>4211.299</v>
      </c>
      <c r="T5" s="5">
        <v>5.3288249407730301</v>
      </c>
      <c r="U5" s="5"/>
      <c r="V5" s="3">
        <v>527.60900000000004</v>
      </c>
      <c r="W5" s="3">
        <v>14.3694847456636</v>
      </c>
      <c r="X5" s="3"/>
      <c r="Y5" s="5">
        <v>788.92200000000003</v>
      </c>
      <c r="Z5" s="5">
        <v>14.5786570805406</v>
      </c>
      <c r="AA5" s="5"/>
      <c r="AB5" s="3">
        <v>10.010999999999999</v>
      </c>
      <c r="AC5" s="3">
        <v>133.34498858380701</v>
      </c>
      <c r="AD5" s="3"/>
      <c r="AE5" s="5">
        <v>1140.3440000000001</v>
      </c>
      <c r="AF5" s="5">
        <v>10.851772685612501</v>
      </c>
      <c r="AG5" s="5"/>
      <c r="AH5" s="3">
        <v>19.02</v>
      </c>
      <c r="AI5" s="3">
        <v>129.99800494461601</v>
      </c>
      <c r="AJ5" s="3"/>
      <c r="AK5" s="5">
        <v>56.066000000000003</v>
      </c>
      <c r="AL5" s="5">
        <v>49.944999621597802</v>
      </c>
      <c r="AM5" s="5"/>
      <c r="AN5" s="3">
        <v>64.072999999999993</v>
      </c>
      <c r="AO5" s="3">
        <v>50.065823093383599</v>
      </c>
      <c r="AP5" s="3"/>
      <c r="AQ5" s="5">
        <v>13.013999999999999</v>
      </c>
      <c r="AR5" s="5">
        <v>125.885917296438</v>
      </c>
      <c r="AS5" s="5"/>
      <c r="AT5" s="3">
        <v>1.0009999999999999</v>
      </c>
      <c r="AU5" s="3">
        <v>316.22776601683802</v>
      </c>
      <c r="AV5" s="3"/>
      <c r="AW5" s="5">
        <v>9.01</v>
      </c>
      <c r="AX5" s="5">
        <v>142.96914455185501</v>
      </c>
      <c r="AY5" s="5"/>
      <c r="AZ5" s="3">
        <v>2.0019999999999998</v>
      </c>
      <c r="BA5" s="3">
        <v>316.22776601683802</v>
      </c>
      <c r="BB5" s="3"/>
    </row>
    <row r="6" spans="1:54" x14ac:dyDescent="0.25">
      <c r="A6" s="2"/>
      <c r="B6" s="6">
        <v>43762.441446759301</v>
      </c>
      <c r="C6" s="3" t="s">
        <v>55</v>
      </c>
      <c r="D6" s="2" t="s">
        <v>71</v>
      </c>
      <c r="E6" s="4" t="s">
        <v>30</v>
      </c>
      <c r="F6" s="2" t="b">
        <v>0</v>
      </c>
      <c r="G6" s="5">
        <v>2848719.7059999998</v>
      </c>
      <c r="H6" s="5">
        <v>0.96461501406264705</v>
      </c>
      <c r="I6" s="5"/>
      <c r="J6" s="3">
        <v>34394.887999999999</v>
      </c>
      <c r="K6" s="3">
        <v>1.5308196395549101</v>
      </c>
      <c r="L6" s="3"/>
      <c r="M6" s="5">
        <v>12330.371999999999</v>
      </c>
      <c r="N6" s="5">
        <v>3.0395462047889699</v>
      </c>
      <c r="O6" s="5"/>
      <c r="P6" s="3">
        <v>2537.0590000000002</v>
      </c>
      <c r="Q6" s="3">
        <v>6.3528253824549701</v>
      </c>
      <c r="R6" s="3"/>
      <c r="S6" s="5">
        <v>3624.4839999999999</v>
      </c>
      <c r="T6" s="5">
        <v>8.0461889733789498</v>
      </c>
      <c r="U6" s="5"/>
      <c r="V6" s="3">
        <v>6556.7340000000004</v>
      </c>
      <c r="W6" s="3">
        <v>5.6621953103337903</v>
      </c>
      <c r="X6" s="3"/>
      <c r="Y6" s="5">
        <v>988.16399999999999</v>
      </c>
      <c r="Z6" s="5">
        <v>9.1751622963506403</v>
      </c>
      <c r="AA6" s="5"/>
      <c r="AB6" s="3">
        <v>35.04</v>
      </c>
      <c r="AC6" s="3">
        <v>67.683781526702404</v>
      </c>
      <c r="AD6" s="3"/>
      <c r="AE6" s="5">
        <v>9113.08</v>
      </c>
      <c r="AF6" s="5">
        <v>3.9477124824374901</v>
      </c>
      <c r="AG6" s="5"/>
      <c r="AH6" s="3">
        <v>13.013</v>
      </c>
      <c r="AI6" s="3">
        <v>81.488454267029297</v>
      </c>
      <c r="AJ6" s="3"/>
      <c r="AK6" s="5">
        <v>808710.72600000002</v>
      </c>
      <c r="AL6" s="5">
        <v>0.69447160190511503</v>
      </c>
      <c r="AM6" s="5">
        <v>100</v>
      </c>
      <c r="AN6" s="3">
        <v>699493.48600000003</v>
      </c>
      <c r="AO6" s="3">
        <v>0.89330947094869395</v>
      </c>
      <c r="AP6" s="3">
        <v>100</v>
      </c>
      <c r="AQ6" s="5">
        <v>317775.2</v>
      </c>
      <c r="AR6" s="5">
        <v>1.82774536082068</v>
      </c>
      <c r="AS6" s="5">
        <v>100</v>
      </c>
      <c r="AT6" s="3">
        <v>57290.078000000001</v>
      </c>
      <c r="AU6" s="3">
        <v>2.60258035820921</v>
      </c>
      <c r="AV6" s="3">
        <v>100</v>
      </c>
      <c r="AW6" s="5">
        <v>539158.54599999997</v>
      </c>
      <c r="AX6" s="5">
        <v>1.09773512921795</v>
      </c>
      <c r="AY6" s="5">
        <v>100</v>
      </c>
      <c r="AZ6" s="3">
        <v>96843.917000000001</v>
      </c>
      <c r="BA6" s="3">
        <v>1.57264378641779</v>
      </c>
      <c r="BB6" s="3">
        <v>100</v>
      </c>
    </row>
    <row r="7" spans="1:54" x14ac:dyDescent="0.25">
      <c r="A7" s="2"/>
      <c r="B7" s="6">
        <v>43762.444918981499</v>
      </c>
      <c r="C7" s="3" t="s">
        <v>73</v>
      </c>
      <c r="D7" s="2" t="s">
        <v>18</v>
      </c>
      <c r="E7" s="4" t="s">
        <v>12</v>
      </c>
      <c r="F7" s="2" t="b">
        <v>0</v>
      </c>
      <c r="G7" s="5">
        <v>2934831.5490000001</v>
      </c>
      <c r="H7" s="5">
        <v>1.1231275734325901</v>
      </c>
      <c r="I7" s="5"/>
      <c r="J7" s="3">
        <v>58726.64</v>
      </c>
      <c r="K7" s="3">
        <v>1.89741684973158</v>
      </c>
      <c r="L7" s="3"/>
      <c r="M7" s="5">
        <v>20645.456999999999</v>
      </c>
      <c r="N7" s="5">
        <v>3.3212511226866299</v>
      </c>
      <c r="O7" s="5"/>
      <c r="P7" s="3">
        <v>2308.788</v>
      </c>
      <c r="Q7" s="3">
        <v>9.2574763713951</v>
      </c>
      <c r="R7" s="3"/>
      <c r="S7" s="5">
        <v>4167.2039999999997</v>
      </c>
      <c r="T7" s="5">
        <v>4.7653372989718301</v>
      </c>
      <c r="U7" s="5"/>
      <c r="V7" s="3">
        <v>495.57</v>
      </c>
      <c r="W7" s="3">
        <v>17.305911339964702</v>
      </c>
      <c r="X7" s="3"/>
      <c r="Y7" s="5">
        <v>755.88099999999997</v>
      </c>
      <c r="Z7" s="5">
        <v>11.8510729845546</v>
      </c>
      <c r="AA7" s="5"/>
      <c r="AB7" s="3">
        <v>9.0090000000000003</v>
      </c>
      <c r="AC7" s="3">
        <v>110.492102890195</v>
      </c>
      <c r="AD7" s="3"/>
      <c r="AE7" s="5">
        <v>1048.2329999999999</v>
      </c>
      <c r="AF7" s="5">
        <v>11.673049569468199</v>
      </c>
      <c r="AG7" s="5"/>
      <c r="AH7" s="3">
        <v>18.02</v>
      </c>
      <c r="AI7" s="3">
        <v>113.560109824181</v>
      </c>
      <c r="AJ7" s="3"/>
      <c r="AK7" s="5">
        <v>187.21600000000001</v>
      </c>
      <c r="AL7" s="5">
        <v>23.923104124709401</v>
      </c>
      <c r="AM7" s="5">
        <v>2.3149934084094201E-2</v>
      </c>
      <c r="AN7" s="3">
        <v>148.16900000000001</v>
      </c>
      <c r="AO7" s="3">
        <v>36.567282884256798</v>
      </c>
      <c r="AP7" s="3">
        <v>2.1182327350507998E-2</v>
      </c>
      <c r="AQ7" s="5">
        <v>44.051000000000002</v>
      </c>
      <c r="AR7" s="5">
        <v>51.608443394511703</v>
      </c>
      <c r="AS7" s="5">
        <v>1.3862315246753101E-2</v>
      </c>
      <c r="AT7" s="3">
        <v>4.0039999999999996</v>
      </c>
      <c r="AU7" s="3">
        <v>174.80147469502501</v>
      </c>
      <c r="AV7" s="3">
        <v>6.9889938009859197E-3</v>
      </c>
      <c r="AW7" s="5">
        <v>27.030999999999999</v>
      </c>
      <c r="AX7" s="5">
        <v>58.042877076171102</v>
      </c>
      <c r="AY7" s="5">
        <v>5.0135531005753497E-3</v>
      </c>
      <c r="AZ7" s="3">
        <v>7.008</v>
      </c>
      <c r="BA7" s="3">
        <v>165.650932342434</v>
      </c>
      <c r="BB7" s="3">
        <v>7.2363863597132297E-3</v>
      </c>
    </row>
    <row r="8" spans="1:54" x14ac:dyDescent="0.25">
      <c r="A8" s="2"/>
      <c r="B8" s="6">
        <v>43762.448356481502</v>
      </c>
      <c r="C8" s="3" t="s">
        <v>11</v>
      </c>
      <c r="D8" s="2" t="s">
        <v>56</v>
      </c>
      <c r="E8" s="4" t="s">
        <v>48</v>
      </c>
      <c r="F8" s="2" t="b">
        <v>0</v>
      </c>
      <c r="G8" s="5">
        <v>2479886.7999999998</v>
      </c>
      <c r="H8" s="5">
        <v>0.84423077427006898</v>
      </c>
      <c r="I8" s="5">
        <v>1</v>
      </c>
      <c r="J8" s="3">
        <v>84361.273000000001</v>
      </c>
      <c r="K8" s="3">
        <v>1.43225481703119</v>
      </c>
      <c r="L8" s="3">
        <v>1</v>
      </c>
      <c r="M8" s="5">
        <v>30156.903999999999</v>
      </c>
      <c r="N8" s="5">
        <v>2.4666425091154398</v>
      </c>
      <c r="O8" s="5">
        <v>1</v>
      </c>
      <c r="P8" s="3">
        <v>68507.899999999994</v>
      </c>
      <c r="Q8" s="3">
        <v>2.1751062864339499</v>
      </c>
      <c r="R8" s="3">
        <v>1</v>
      </c>
      <c r="S8" s="5">
        <v>19167.87</v>
      </c>
      <c r="T8" s="5">
        <v>4.0977006850376396</v>
      </c>
      <c r="U8" s="5">
        <v>1</v>
      </c>
      <c r="V8" s="3">
        <v>1907.2719999999999</v>
      </c>
      <c r="W8" s="3">
        <v>8.3669668190125304</v>
      </c>
      <c r="X8" s="3">
        <v>1</v>
      </c>
      <c r="Y8" s="5">
        <v>141947.54399999999</v>
      </c>
      <c r="Z8" s="5">
        <v>1.19798062691249</v>
      </c>
      <c r="AA8" s="5">
        <v>1</v>
      </c>
      <c r="AB8" s="3">
        <v>50847.095999999998</v>
      </c>
      <c r="AC8" s="3">
        <v>1.366981112865</v>
      </c>
      <c r="AD8" s="3">
        <v>1</v>
      </c>
      <c r="AE8" s="5">
        <v>88338.183999999994</v>
      </c>
      <c r="AF8" s="5">
        <v>1.35104506583996</v>
      </c>
      <c r="AG8" s="5">
        <v>1</v>
      </c>
      <c r="AH8" s="3">
        <v>78686.576000000001</v>
      </c>
      <c r="AI8" s="3">
        <v>1.5097237775008501</v>
      </c>
      <c r="AJ8" s="3">
        <v>1</v>
      </c>
      <c r="AK8" s="5">
        <v>811961.74399999995</v>
      </c>
      <c r="AL8" s="5">
        <v>1.1693396870053701</v>
      </c>
      <c r="AM8" s="5">
        <v>100.402000108998</v>
      </c>
      <c r="AN8" s="3">
        <v>706487.13</v>
      </c>
      <c r="AO8" s="3">
        <v>1.13123168293946</v>
      </c>
      <c r="AP8" s="3">
        <v>100.999815457895</v>
      </c>
      <c r="AQ8" s="5">
        <v>319866.96799999999</v>
      </c>
      <c r="AR8" s="5">
        <v>1.1950586913283301</v>
      </c>
      <c r="AS8" s="5">
        <v>100.658254011012</v>
      </c>
      <c r="AT8" s="3">
        <v>57902.938000000002</v>
      </c>
      <c r="AU8" s="3">
        <v>2.31146271850429</v>
      </c>
      <c r="AV8" s="3">
        <v>101.069748936282</v>
      </c>
      <c r="AW8" s="5">
        <v>544946.28399999999</v>
      </c>
      <c r="AX8" s="5">
        <v>1.3460792677073601</v>
      </c>
      <c r="AY8" s="5">
        <v>101.07347607544</v>
      </c>
      <c r="AZ8" s="3">
        <v>96692.47</v>
      </c>
      <c r="BA8" s="3">
        <v>2.1224488999289601</v>
      </c>
      <c r="BB8" s="3">
        <v>99.843617436498306</v>
      </c>
    </row>
    <row r="9" spans="1:54" x14ac:dyDescent="0.25">
      <c r="A9" s="2"/>
      <c r="B9" s="6">
        <v>43762.451932870397</v>
      </c>
      <c r="C9" s="3" t="s">
        <v>73</v>
      </c>
      <c r="D9" s="2" t="s">
        <v>18</v>
      </c>
      <c r="E9" s="4" t="s">
        <v>12</v>
      </c>
      <c r="F9" s="2" t="b">
        <v>0</v>
      </c>
      <c r="G9" s="5">
        <v>2472393.236</v>
      </c>
      <c r="H9" s="5">
        <v>1.2474446289708101</v>
      </c>
      <c r="I9" s="5">
        <v>1.0203169616324901</v>
      </c>
      <c r="J9" s="3">
        <v>58275.839</v>
      </c>
      <c r="K9" s="3">
        <v>2.4854338613894802</v>
      </c>
      <c r="L9" s="3">
        <v>0.47794033929010499</v>
      </c>
      <c r="M9" s="5">
        <v>20725.671999999999</v>
      </c>
      <c r="N9" s="5">
        <v>4.1157893688042302</v>
      </c>
      <c r="O9" s="5">
        <v>0.47094409613715099</v>
      </c>
      <c r="P9" s="3">
        <v>2391.884</v>
      </c>
      <c r="Q9" s="3">
        <v>10.0106847674314</v>
      </c>
      <c r="R9" s="3" t="s">
        <v>17</v>
      </c>
      <c r="S9" s="5">
        <v>4467.62</v>
      </c>
      <c r="T9" s="5">
        <v>5.7495522406305799</v>
      </c>
      <c r="U9" s="5">
        <v>5.4244036659708499E-2</v>
      </c>
      <c r="V9" s="3">
        <v>519.59900000000005</v>
      </c>
      <c r="W9" s="3">
        <v>17.244357708873</v>
      </c>
      <c r="X9" s="3">
        <v>1.29845883244126</v>
      </c>
      <c r="Y9" s="5">
        <v>789.928</v>
      </c>
      <c r="Z9" s="5">
        <v>17.659171144656899</v>
      </c>
      <c r="AA9" s="5" t="s">
        <v>17</v>
      </c>
      <c r="AB9" s="3">
        <v>14.013999999999999</v>
      </c>
      <c r="AC9" s="3">
        <v>83.841985055519103</v>
      </c>
      <c r="AD9" s="3" t="s">
        <v>17</v>
      </c>
      <c r="AE9" s="5">
        <v>1051.2429999999999</v>
      </c>
      <c r="AF9" s="5">
        <v>13.728851498668799</v>
      </c>
      <c r="AG9" s="5" t="s">
        <v>17</v>
      </c>
      <c r="AH9" s="3">
        <v>25.027000000000001</v>
      </c>
      <c r="AI9" s="3">
        <v>82.737426258246202</v>
      </c>
      <c r="AJ9" s="3">
        <v>1.5270695188929E-4</v>
      </c>
      <c r="AK9" s="5">
        <v>238.274</v>
      </c>
      <c r="AL9" s="5">
        <v>27.787386335667701</v>
      </c>
      <c r="AM9" s="5">
        <v>2.9463440058293499E-2</v>
      </c>
      <c r="AN9" s="3">
        <v>166.191</v>
      </c>
      <c r="AO9" s="3">
        <v>34.220455975778499</v>
      </c>
      <c r="AP9" s="3">
        <v>2.3758763065879401E-2</v>
      </c>
      <c r="AQ9" s="5">
        <v>27.03</v>
      </c>
      <c r="AR9" s="5">
        <v>55.356748080634198</v>
      </c>
      <c r="AS9" s="5">
        <v>8.5060130557702493E-3</v>
      </c>
      <c r="AT9" s="3">
        <v>9.0090000000000003</v>
      </c>
      <c r="AU9" s="3">
        <v>142.964881967547</v>
      </c>
      <c r="AV9" s="3">
        <v>1.5725236052218299E-2</v>
      </c>
      <c r="AW9" s="5">
        <v>39.043999999999997</v>
      </c>
      <c r="AX9" s="5">
        <v>83.267628581401695</v>
      </c>
      <c r="AY9" s="5">
        <v>7.2416546653421704E-3</v>
      </c>
      <c r="AZ9" s="3">
        <v>3.0030000000000001</v>
      </c>
      <c r="BA9" s="3">
        <v>224.98285257018401</v>
      </c>
      <c r="BB9" s="3">
        <v>3.1008659015723198E-3</v>
      </c>
    </row>
    <row r="10" spans="1:54" x14ac:dyDescent="0.25">
      <c r="A10" s="2"/>
      <c r="B10" s="6">
        <v>43762.455335648097</v>
      </c>
      <c r="C10" s="3" t="s">
        <v>38</v>
      </c>
      <c r="D10" s="2" t="s">
        <v>14</v>
      </c>
      <c r="E10" s="4" t="s">
        <v>48</v>
      </c>
      <c r="F10" s="2" t="b">
        <v>0</v>
      </c>
      <c r="G10" s="5">
        <v>2744888.0580000002</v>
      </c>
      <c r="H10" s="5">
        <v>1.57051650905806</v>
      </c>
      <c r="I10" s="5">
        <v>3.0401461322678598</v>
      </c>
      <c r="J10" s="3">
        <v>308877.74800000002</v>
      </c>
      <c r="K10" s="3">
        <v>0.95669602017149702</v>
      </c>
      <c r="L10" s="3">
        <v>5.0173307576937498</v>
      </c>
      <c r="M10" s="5">
        <v>109400.74400000001</v>
      </c>
      <c r="N10" s="5">
        <v>1.55093770999021</v>
      </c>
      <c r="O10" s="5">
        <v>5.0157751448118599</v>
      </c>
      <c r="P10" s="3">
        <v>328574.451</v>
      </c>
      <c r="Q10" s="3">
        <v>1.1916787556345501</v>
      </c>
      <c r="R10" s="3">
        <v>4.9977497300087599</v>
      </c>
      <c r="S10" s="5">
        <v>78892.654999999999</v>
      </c>
      <c r="T10" s="5">
        <v>2.2239770432797599</v>
      </c>
      <c r="U10" s="5">
        <v>4.9937513205589701</v>
      </c>
      <c r="V10" s="3">
        <v>2392.893</v>
      </c>
      <c r="W10" s="3">
        <v>7.1338287458718597</v>
      </c>
      <c r="X10" s="3">
        <v>4.25070797776735</v>
      </c>
      <c r="Y10" s="5">
        <v>699502.87300000002</v>
      </c>
      <c r="Z10" s="5">
        <v>1.0642544501979601</v>
      </c>
      <c r="AA10" s="5">
        <v>4.9982710515826696</v>
      </c>
      <c r="AB10" s="3">
        <v>251749.43100000001</v>
      </c>
      <c r="AC10" s="3">
        <v>0.87456822177005999</v>
      </c>
      <c r="AD10" s="3">
        <v>4.9982084025921401</v>
      </c>
      <c r="AE10" s="5">
        <v>415232.94799999997</v>
      </c>
      <c r="AF10" s="5">
        <v>0.77160293490510401</v>
      </c>
      <c r="AG10" s="5">
        <v>5.0047370519516097</v>
      </c>
      <c r="AH10" s="3">
        <v>393497.74300000002</v>
      </c>
      <c r="AI10" s="3">
        <v>0.91706581367398998</v>
      </c>
      <c r="AJ10" s="3">
        <v>5.0000571404913003</v>
      </c>
      <c r="AK10" s="5">
        <v>820837.95799999998</v>
      </c>
      <c r="AL10" s="5">
        <v>0.96834086590273505</v>
      </c>
      <c r="AM10" s="5">
        <v>101.499576005376</v>
      </c>
      <c r="AN10" s="3">
        <v>703191.27099999995</v>
      </c>
      <c r="AO10" s="3">
        <v>0.93140568407493696</v>
      </c>
      <c r="AP10" s="3">
        <v>100.528637517577</v>
      </c>
      <c r="AQ10" s="5">
        <v>327091.44199999998</v>
      </c>
      <c r="AR10" s="5">
        <v>0.98221633981196699</v>
      </c>
      <c r="AS10" s="5">
        <v>102.931708327145</v>
      </c>
      <c r="AT10" s="3">
        <v>58914.951000000001</v>
      </c>
      <c r="AU10" s="3">
        <v>2.2583234629097899</v>
      </c>
      <c r="AV10" s="3">
        <v>102.836220610487</v>
      </c>
      <c r="AW10" s="5">
        <v>555267.48499999999</v>
      </c>
      <c r="AX10" s="5">
        <v>0.77138276175021803</v>
      </c>
      <c r="AY10" s="5">
        <v>102.98779257409799</v>
      </c>
      <c r="AZ10" s="3">
        <v>97551.264999999999</v>
      </c>
      <c r="BA10" s="3">
        <v>1.0633173221847501</v>
      </c>
      <c r="BB10" s="3">
        <v>100.730400031217</v>
      </c>
    </row>
    <row r="11" spans="1:54" x14ac:dyDescent="0.25">
      <c r="A11" s="2"/>
      <c r="B11" s="6">
        <v>43762.458912037</v>
      </c>
      <c r="C11" s="3" t="s">
        <v>73</v>
      </c>
      <c r="D11" s="2" t="s">
        <v>18</v>
      </c>
      <c r="E11" s="4" t="s">
        <v>12</v>
      </c>
      <c r="F11" s="2" t="b">
        <v>0</v>
      </c>
      <c r="G11" s="5">
        <v>2460823.2689999999</v>
      </c>
      <c r="H11" s="5">
        <v>1.08677547764146</v>
      </c>
      <c r="I11" s="5">
        <v>11.357441352236201</v>
      </c>
      <c r="J11" s="3">
        <v>60481.688000000002</v>
      </c>
      <c r="K11" s="3">
        <v>5.3325283009607096</v>
      </c>
      <c r="L11" s="3">
        <v>0.47684618270811202</v>
      </c>
      <c r="M11" s="5">
        <v>21259.875</v>
      </c>
      <c r="N11" s="5">
        <v>3.99848269192087</v>
      </c>
      <c r="O11" s="5">
        <v>0.46140112868757699</v>
      </c>
      <c r="P11" s="3">
        <v>2354.8209999999999</v>
      </c>
      <c r="Q11" s="3">
        <v>8.1886529305653699</v>
      </c>
      <c r="R11" s="3" t="s">
        <v>17</v>
      </c>
      <c r="S11" s="5">
        <v>4469.6409999999996</v>
      </c>
      <c r="T11" s="5">
        <v>6.41206025271401</v>
      </c>
      <c r="U11" s="5">
        <v>5.6072890157376799E-2</v>
      </c>
      <c r="V11" s="3">
        <v>524.60699999999997</v>
      </c>
      <c r="W11" s="3">
        <v>15.3255579048343</v>
      </c>
      <c r="X11" s="3">
        <v>6.1579705761593297</v>
      </c>
      <c r="Y11" s="5">
        <v>818.95299999999997</v>
      </c>
      <c r="Z11" s="5">
        <v>11.348463654164201</v>
      </c>
      <c r="AA11" s="5" t="s">
        <v>17</v>
      </c>
      <c r="AB11" s="3">
        <v>28.030999999999999</v>
      </c>
      <c r="AC11" s="3">
        <v>69.012711243253904</v>
      </c>
      <c r="AD11" s="3" t="s">
        <v>17</v>
      </c>
      <c r="AE11" s="5">
        <v>1082.297</v>
      </c>
      <c r="AF11" s="5">
        <v>6.8732945513592902</v>
      </c>
      <c r="AG11" s="5" t="s">
        <v>17</v>
      </c>
      <c r="AH11" s="3">
        <v>41.045999999999999</v>
      </c>
      <c r="AI11" s="3">
        <v>51.997587381540697</v>
      </c>
      <c r="AJ11" s="3">
        <v>3.56218656361564E-4</v>
      </c>
      <c r="AK11" s="5">
        <v>249.285</v>
      </c>
      <c r="AL11" s="5">
        <v>32.2095641251519</v>
      </c>
      <c r="AM11" s="5">
        <v>3.0824989948259902E-2</v>
      </c>
      <c r="AN11" s="3">
        <v>629.81600000000003</v>
      </c>
      <c r="AO11" s="3">
        <v>177.663542510122</v>
      </c>
      <c r="AP11" s="3">
        <v>9.0038865637127596E-2</v>
      </c>
      <c r="AQ11" s="5">
        <v>23.027000000000001</v>
      </c>
      <c r="AR11" s="5">
        <v>108.56037579813599</v>
      </c>
      <c r="AS11" s="5">
        <v>7.2463175225757097E-3</v>
      </c>
      <c r="AT11" s="3">
        <v>29.032</v>
      </c>
      <c r="AU11" s="3">
        <v>233.570781430479</v>
      </c>
      <c r="AV11" s="3">
        <v>5.0675441565989798E-2</v>
      </c>
      <c r="AW11" s="5">
        <v>55.064</v>
      </c>
      <c r="AX11" s="5">
        <v>53.003104279532799</v>
      </c>
      <c r="AY11" s="5">
        <v>1.0212951349564601E-2</v>
      </c>
      <c r="AZ11" s="3">
        <v>51.058999999999997</v>
      </c>
      <c r="BA11" s="3">
        <v>235.02495775813799</v>
      </c>
      <c r="BB11" s="3">
        <v>5.2722981041752E-2</v>
      </c>
    </row>
    <row r="12" spans="1:54" x14ac:dyDescent="0.25">
      <c r="A12" s="2"/>
      <c r="B12" s="6">
        <v>43762.462326388901</v>
      </c>
      <c r="C12" s="3" t="s">
        <v>75</v>
      </c>
      <c r="D12" s="2" t="s">
        <v>85</v>
      </c>
      <c r="E12" s="4" t="s">
        <v>48</v>
      </c>
      <c r="F12" s="2" t="b">
        <v>0</v>
      </c>
      <c r="G12" s="5">
        <v>2978274.176</v>
      </c>
      <c r="H12" s="5">
        <v>0.76156019737232195</v>
      </c>
      <c r="I12" s="5">
        <v>40.053296210490402</v>
      </c>
      <c r="J12" s="3">
        <v>553165.59100000001</v>
      </c>
      <c r="K12" s="3">
        <v>1.1289004969251699</v>
      </c>
      <c r="L12" s="3">
        <v>9.8886900441078307</v>
      </c>
      <c r="M12" s="5">
        <v>195636.33100000001</v>
      </c>
      <c r="N12" s="5">
        <v>1.3031999321146399</v>
      </c>
      <c r="O12" s="5">
        <v>9.8862149369849597</v>
      </c>
      <c r="P12" s="3">
        <v>650643.25800000003</v>
      </c>
      <c r="Q12" s="3">
        <v>0.78219500971912104</v>
      </c>
      <c r="R12" s="3">
        <v>9.9864481035324602</v>
      </c>
      <c r="S12" s="5">
        <v>153391.109</v>
      </c>
      <c r="T12" s="5">
        <v>0.82916965975868895</v>
      </c>
      <c r="U12" s="5">
        <v>9.9868168857521198</v>
      </c>
      <c r="V12" s="3">
        <v>3264.0309999999999</v>
      </c>
      <c r="W12" s="3">
        <v>7.3810057636667104</v>
      </c>
      <c r="X12" s="3">
        <v>7.1046429671008102</v>
      </c>
      <c r="Y12" s="5">
        <v>1381890.166</v>
      </c>
      <c r="Z12" s="5">
        <v>1.05093275439975</v>
      </c>
      <c r="AA12" s="5">
        <v>9.9752400236730399</v>
      </c>
      <c r="AB12" s="3">
        <v>499740.02799999999</v>
      </c>
      <c r="AC12" s="3">
        <v>0.97384350368692996</v>
      </c>
      <c r="AD12" s="3">
        <v>9.9839036730179807</v>
      </c>
      <c r="AE12" s="5">
        <v>814143.58600000001</v>
      </c>
      <c r="AF12" s="5">
        <v>0.42972321996365997</v>
      </c>
      <c r="AG12" s="5">
        <v>9.9835187844865505</v>
      </c>
      <c r="AH12" s="3">
        <v>781300.69900000002</v>
      </c>
      <c r="AI12" s="3">
        <v>0.63080302836934898</v>
      </c>
      <c r="AJ12" s="3">
        <v>9.9850397928924597</v>
      </c>
      <c r="AK12" s="5">
        <v>805974.63699999999</v>
      </c>
      <c r="AL12" s="5">
        <v>0.63884824407097096</v>
      </c>
      <c r="AM12" s="5">
        <v>99.661672720289801</v>
      </c>
      <c r="AN12" s="3">
        <v>696980.94799999997</v>
      </c>
      <c r="AO12" s="3">
        <v>1.2266515573702099</v>
      </c>
      <c r="AP12" s="3">
        <v>99.6408060903658</v>
      </c>
      <c r="AQ12" s="5">
        <v>321880.98599999998</v>
      </c>
      <c r="AR12" s="5">
        <v>0.65603045792408698</v>
      </c>
      <c r="AS12" s="5">
        <v>101.292041040333</v>
      </c>
      <c r="AT12" s="3">
        <v>59077.462</v>
      </c>
      <c r="AU12" s="3">
        <v>1.5014729075134601</v>
      </c>
      <c r="AV12" s="3">
        <v>103.119884039955</v>
      </c>
      <c r="AW12" s="5">
        <v>546270.73600000003</v>
      </c>
      <c r="AX12" s="5">
        <v>0.87977601232666403</v>
      </c>
      <c r="AY12" s="5">
        <v>101.319127750597</v>
      </c>
      <c r="AZ12" s="3">
        <v>97808.536999999997</v>
      </c>
      <c r="BA12" s="3">
        <v>1.37744881193871</v>
      </c>
      <c r="BB12" s="3">
        <v>100.996056365626</v>
      </c>
    </row>
    <row r="13" spans="1:54" x14ac:dyDescent="0.25">
      <c r="A13" s="2"/>
      <c r="B13" s="6">
        <v>43762.465868055602</v>
      </c>
      <c r="C13" s="3" t="s">
        <v>73</v>
      </c>
      <c r="D13" s="2" t="s">
        <v>18</v>
      </c>
      <c r="E13" s="4" t="s">
        <v>12</v>
      </c>
      <c r="F13" s="2" t="b">
        <v>0</v>
      </c>
      <c r="G13" s="5">
        <v>2429164.273</v>
      </c>
      <c r="H13" s="5">
        <v>1.03616652379242</v>
      </c>
      <c r="I13" s="5" t="s">
        <v>17</v>
      </c>
      <c r="J13" s="3">
        <v>58514.906000000003</v>
      </c>
      <c r="K13" s="3">
        <v>2.0280745962664599</v>
      </c>
      <c r="L13" s="3">
        <v>0.45977033876622297</v>
      </c>
      <c r="M13" s="5">
        <v>20526.131000000001</v>
      </c>
      <c r="N13" s="5">
        <v>1.6746262271369201</v>
      </c>
      <c r="O13" s="5">
        <v>0.44202073673845499</v>
      </c>
      <c r="P13" s="3">
        <v>2367.8389999999999</v>
      </c>
      <c r="Q13" s="3">
        <v>10.8449378246848</v>
      </c>
      <c r="R13" s="3" t="s">
        <v>17</v>
      </c>
      <c r="S13" s="5">
        <v>4404.5519999999997</v>
      </c>
      <c r="T13" s="5">
        <v>6.7707414751530104</v>
      </c>
      <c r="U13" s="5">
        <v>5.2016904797279599E-2</v>
      </c>
      <c r="V13" s="3">
        <v>532.61800000000005</v>
      </c>
      <c r="W13" s="3">
        <v>14.4199374029424</v>
      </c>
      <c r="X13" s="3">
        <v>12.998194301884901</v>
      </c>
      <c r="Y13" s="5">
        <v>878.02499999999998</v>
      </c>
      <c r="Z13" s="5">
        <v>12.4919334538982</v>
      </c>
      <c r="AA13" s="5" t="s">
        <v>17</v>
      </c>
      <c r="AB13" s="3">
        <v>40.045000000000002</v>
      </c>
      <c r="AC13" s="3">
        <v>63.467782030020899</v>
      </c>
      <c r="AD13" s="3">
        <v>9.9997876914238298E-5</v>
      </c>
      <c r="AE13" s="5">
        <v>1250.4870000000001</v>
      </c>
      <c r="AF13" s="5">
        <v>8.62728814412079</v>
      </c>
      <c r="AG13" s="5" t="s">
        <v>17</v>
      </c>
      <c r="AH13" s="3">
        <v>153.17599999999999</v>
      </c>
      <c r="AI13" s="3">
        <v>35.271879587112899</v>
      </c>
      <c r="AJ13" s="3">
        <v>1.79131599994421E-3</v>
      </c>
      <c r="AK13" s="5">
        <v>294.34100000000001</v>
      </c>
      <c r="AL13" s="5">
        <v>27.919544930629598</v>
      </c>
      <c r="AM13" s="5">
        <v>3.6396326960550299E-2</v>
      </c>
      <c r="AN13" s="3">
        <v>203.23099999999999</v>
      </c>
      <c r="AO13" s="3">
        <v>21.9131599917656</v>
      </c>
      <c r="AP13" s="3">
        <v>2.9054023242183601E-2</v>
      </c>
      <c r="AQ13" s="5">
        <v>28.033000000000001</v>
      </c>
      <c r="AR13" s="5">
        <v>64.772654785553499</v>
      </c>
      <c r="AS13" s="5">
        <v>8.8216449867705195E-3</v>
      </c>
      <c r="AT13" s="3">
        <v>4.0039999999999996</v>
      </c>
      <c r="AU13" s="3">
        <v>210.81851067789199</v>
      </c>
      <c r="AV13" s="3">
        <v>6.9889938009859197E-3</v>
      </c>
      <c r="AW13" s="5">
        <v>56.066000000000003</v>
      </c>
      <c r="AX13" s="5">
        <v>47.018429508567998</v>
      </c>
      <c r="AY13" s="5">
        <v>1.0398796497978501E-2</v>
      </c>
      <c r="AZ13" s="3">
        <v>3.0030000000000001</v>
      </c>
      <c r="BA13" s="3">
        <v>224.98285257018401</v>
      </c>
      <c r="BB13" s="3">
        <v>3.1008659015723198E-3</v>
      </c>
    </row>
    <row r="14" spans="1:54" x14ac:dyDescent="0.25">
      <c r="A14" s="2"/>
      <c r="B14" s="6">
        <v>43762.469282407401</v>
      </c>
      <c r="C14" s="3" t="s">
        <v>80</v>
      </c>
      <c r="D14" s="2" t="s">
        <v>51</v>
      </c>
      <c r="E14" s="4" t="s">
        <v>48</v>
      </c>
      <c r="F14" s="2" t="b">
        <v>0</v>
      </c>
      <c r="G14" s="5">
        <v>3798153.3390000002</v>
      </c>
      <c r="H14" s="5">
        <v>0.76111971980690896</v>
      </c>
      <c r="I14" s="5">
        <v>29.532908554200301</v>
      </c>
      <c r="J14" s="3">
        <v>1171027.808</v>
      </c>
      <c r="K14" s="3">
        <v>1.29399950670901</v>
      </c>
      <c r="L14" s="3">
        <v>24.370853048353101</v>
      </c>
      <c r="M14" s="5">
        <v>462692.25699999998</v>
      </c>
      <c r="N14" s="5">
        <v>0.92197829285509403</v>
      </c>
      <c r="O14" s="5">
        <v>24.877872951767301</v>
      </c>
      <c r="P14" s="3">
        <v>1647777.6370000001</v>
      </c>
      <c r="Q14" s="3">
        <v>1.0946319406465601</v>
      </c>
      <c r="R14" s="3">
        <v>25.058201598519499</v>
      </c>
      <c r="S14" s="5">
        <v>373742.38500000001</v>
      </c>
      <c r="T14" s="5">
        <v>1.34170564020171</v>
      </c>
      <c r="U14" s="5">
        <v>24.945801493692599</v>
      </c>
      <c r="V14" s="3">
        <v>1546.827</v>
      </c>
      <c r="W14" s="3">
        <v>11.245351342376599</v>
      </c>
      <c r="X14" s="3">
        <v>20.487753606484599</v>
      </c>
      <c r="Y14" s="5">
        <v>3433611.6630000002</v>
      </c>
      <c r="Z14" s="5">
        <v>0.75218039456594299</v>
      </c>
      <c r="AA14" s="5">
        <v>24.965588545982399</v>
      </c>
      <c r="AB14" s="3">
        <v>1252834.9280000001</v>
      </c>
      <c r="AC14" s="3">
        <v>0.56536338995228896</v>
      </c>
      <c r="AD14" s="3">
        <v>25.005101164458999</v>
      </c>
      <c r="AE14" s="5">
        <v>2064194.18</v>
      </c>
      <c r="AF14" s="5">
        <v>0.60767531748598802</v>
      </c>
      <c r="AG14" s="5">
        <v>25.080227641970499</v>
      </c>
      <c r="AH14" s="3">
        <v>1995945.976</v>
      </c>
      <c r="AI14" s="3">
        <v>0.466533889693171</v>
      </c>
      <c r="AJ14" s="3">
        <v>25.083892707139899</v>
      </c>
      <c r="AK14" s="5">
        <v>815461.93099999998</v>
      </c>
      <c r="AL14" s="5">
        <v>0.63670863526222099</v>
      </c>
      <c r="AM14" s="5">
        <v>100.834810864126</v>
      </c>
      <c r="AN14" s="3">
        <v>702406.179</v>
      </c>
      <c r="AO14" s="3">
        <v>1.28284458679165</v>
      </c>
      <c r="AP14" s="3">
        <v>100.41640030369101</v>
      </c>
      <c r="AQ14" s="5">
        <v>330062.68300000002</v>
      </c>
      <c r="AR14" s="5">
        <v>0.75807050062320303</v>
      </c>
      <c r="AS14" s="5">
        <v>103.86672182096</v>
      </c>
      <c r="AT14" s="3">
        <v>59726.13</v>
      </c>
      <c r="AU14" s="3">
        <v>1.1475760188722199</v>
      </c>
      <c r="AV14" s="3">
        <v>104.252135945774</v>
      </c>
      <c r="AW14" s="5">
        <v>561400.54500000004</v>
      </c>
      <c r="AX14" s="5">
        <v>0.62803143139569295</v>
      </c>
      <c r="AY14" s="5">
        <v>104.12531697123499</v>
      </c>
      <c r="AZ14" s="3">
        <v>100105.048</v>
      </c>
      <c r="BA14" s="3">
        <v>1.31129118287359</v>
      </c>
      <c r="BB14" s="3">
        <v>103.367409230257</v>
      </c>
    </row>
    <row r="15" spans="1:54" x14ac:dyDescent="0.25">
      <c r="A15" s="2"/>
      <c r="B15" s="6">
        <v>43762.472800925898</v>
      </c>
      <c r="C15" s="3" t="s">
        <v>73</v>
      </c>
      <c r="D15" s="2" t="s">
        <v>18</v>
      </c>
      <c r="E15" s="4" t="s">
        <v>12</v>
      </c>
      <c r="F15" s="2" t="b">
        <v>0</v>
      </c>
      <c r="G15" s="5">
        <v>2447941.4410000001</v>
      </c>
      <c r="H15" s="5">
        <v>1.0090589159071299</v>
      </c>
      <c r="I15" s="5" t="s">
        <v>17</v>
      </c>
      <c r="J15" s="3">
        <v>58430.237999999998</v>
      </c>
      <c r="K15" s="3">
        <v>1.28618520248029</v>
      </c>
      <c r="L15" s="3">
        <v>0.51534842296819405</v>
      </c>
      <c r="M15" s="5">
        <v>21165.777999999998</v>
      </c>
      <c r="N15" s="5">
        <v>2.3394216649289601</v>
      </c>
      <c r="O15" s="5">
        <v>0.48806552078731602</v>
      </c>
      <c r="P15" s="3">
        <v>2552.0790000000002</v>
      </c>
      <c r="Q15" s="3">
        <v>5.7080802706198499</v>
      </c>
      <c r="R15" s="3">
        <v>2.2876544199225201E-4</v>
      </c>
      <c r="S15" s="5">
        <v>4554.76</v>
      </c>
      <c r="T15" s="5">
        <v>6.5858225607998397</v>
      </c>
      <c r="U15" s="5">
        <v>6.2700237863789199E-2</v>
      </c>
      <c r="V15" s="3">
        <v>502.58199999999999</v>
      </c>
      <c r="W15" s="3">
        <v>13.730316456641299</v>
      </c>
      <c r="X15" s="3">
        <v>24.758139117593601</v>
      </c>
      <c r="Y15" s="5">
        <v>1095.2829999999999</v>
      </c>
      <c r="Z15" s="5">
        <v>10.4059424992884</v>
      </c>
      <c r="AA15" s="5">
        <v>7.7908016426391402E-4</v>
      </c>
      <c r="AB15" s="3">
        <v>157.18299999999999</v>
      </c>
      <c r="AC15" s="3">
        <v>33.710665541712103</v>
      </c>
      <c r="AD15" s="3">
        <v>2.4378977846224999E-3</v>
      </c>
      <c r="AE15" s="5">
        <v>1583.896</v>
      </c>
      <c r="AF15" s="5">
        <v>12.256579581736201</v>
      </c>
      <c r="AG15" s="5" t="s">
        <v>17</v>
      </c>
      <c r="AH15" s="3">
        <v>281.32799999999997</v>
      </c>
      <c r="AI15" s="3">
        <v>45.310696058056898</v>
      </c>
      <c r="AJ15" s="3">
        <v>3.3720494608196101E-3</v>
      </c>
      <c r="AK15" s="5">
        <v>350.404</v>
      </c>
      <c r="AL15" s="5">
        <v>13.8008254623285</v>
      </c>
      <c r="AM15" s="5">
        <v>4.3328719248370597E-2</v>
      </c>
      <c r="AN15" s="3">
        <v>254.29</v>
      </c>
      <c r="AO15" s="3">
        <v>20.6839622910834</v>
      </c>
      <c r="AP15" s="3">
        <v>3.6353447900442599E-2</v>
      </c>
      <c r="AQ15" s="5">
        <v>46.052999999999997</v>
      </c>
      <c r="AR15" s="5">
        <v>61.661326502996097</v>
      </c>
      <c r="AS15" s="5">
        <v>1.4492320357284001E-2</v>
      </c>
      <c r="AT15" s="3">
        <v>0</v>
      </c>
      <c r="AU15" s="3" t="s">
        <v>20</v>
      </c>
      <c r="AV15" s="3">
        <v>0</v>
      </c>
      <c r="AW15" s="5">
        <v>81.093999999999994</v>
      </c>
      <c r="AX15" s="5">
        <v>39.236092069295701</v>
      </c>
      <c r="AY15" s="5">
        <v>1.5040844775926101E-2</v>
      </c>
      <c r="AZ15" s="3">
        <v>16.015999999999998</v>
      </c>
      <c r="BA15" s="3">
        <v>67.1854812358213</v>
      </c>
      <c r="BB15" s="3">
        <v>1.6537951475052399E-2</v>
      </c>
    </row>
    <row r="16" spans="1:54" x14ac:dyDescent="0.25">
      <c r="A16" s="2"/>
      <c r="B16" s="6">
        <v>43762.476226851897</v>
      </c>
      <c r="C16" s="3" t="s">
        <v>79</v>
      </c>
      <c r="D16" s="2" t="s">
        <v>84</v>
      </c>
      <c r="E16" s="4" t="s">
        <v>48</v>
      </c>
      <c r="F16" s="2" t="b">
        <v>0</v>
      </c>
      <c r="G16" s="5">
        <v>5254467.1100000003</v>
      </c>
      <c r="H16" s="5">
        <v>0.73711660464328899</v>
      </c>
      <c r="I16" s="5">
        <v>54.151100239631198</v>
      </c>
      <c r="J16" s="3">
        <v>2328051.0380000002</v>
      </c>
      <c r="K16" s="3">
        <v>0.67184838393961499</v>
      </c>
      <c r="L16" s="3">
        <v>49.807895175091303</v>
      </c>
      <c r="M16" s="5">
        <v>920720.7</v>
      </c>
      <c r="N16" s="5">
        <v>0.59568748888099798</v>
      </c>
      <c r="O16" s="5">
        <v>50.0412927081981</v>
      </c>
      <c r="P16" s="3">
        <v>3268467.6189999999</v>
      </c>
      <c r="Q16" s="3">
        <v>0.592872544531589</v>
      </c>
      <c r="R16" s="3">
        <v>49.940274802143897</v>
      </c>
      <c r="S16" s="5">
        <v>749649.97900000005</v>
      </c>
      <c r="T16" s="5">
        <v>1.3109226415714901</v>
      </c>
      <c r="U16" s="5">
        <v>50.064822489366598</v>
      </c>
      <c r="V16" s="3">
        <v>3354.1550000000002</v>
      </c>
      <c r="W16" s="3">
        <v>7.7123117551956204</v>
      </c>
      <c r="X16" s="3">
        <v>30.286278628911798</v>
      </c>
      <c r="Y16" s="5">
        <v>6892744.3289999999</v>
      </c>
      <c r="Z16" s="5">
        <v>0.90055443766806897</v>
      </c>
      <c r="AA16" s="5">
        <v>50.028585407444297</v>
      </c>
      <c r="AB16" s="3">
        <v>2596696.3250000002</v>
      </c>
      <c r="AC16" s="3">
        <v>0.78136182574551505</v>
      </c>
      <c r="AD16" s="3">
        <v>50.410672863577901</v>
      </c>
      <c r="AE16" s="5">
        <v>4175679.719</v>
      </c>
      <c r="AF16" s="5">
        <v>0.34991669073827703</v>
      </c>
      <c r="AG16" s="5">
        <v>50.193554558945102</v>
      </c>
      <c r="AH16" s="3">
        <v>4033418.9019999998</v>
      </c>
      <c r="AI16" s="3">
        <v>0.68899924223889897</v>
      </c>
      <c r="AJ16" s="3">
        <v>50.157683872728697</v>
      </c>
      <c r="AK16" s="5">
        <v>824478.09699999995</v>
      </c>
      <c r="AL16" s="5">
        <v>0.48676043638490302</v>
      </c>
      <c r="AM16" s="5">
        <v>101.949692330407</v>
      </c>
      <c r="AN16" s="3">
        <v>714135.96900000004</v>
      </c>
      <c r="AO16" s="3">
        <v>0.93782020199473903</v>
      </c>
      <c r="AP16" s="3">
        <v>102.093297978189</v>
      </c>
      <c r="AQ16" s="5">
        <v>338411.83500000002</v>
      </c>
      <c r="AR16" s="5">
        <v>1.00496131674336</v>
      </c>
      <c r="AS16" s="5">
        <v>106.494098658423</v>
      </c>
      <c r="AT16" s="3">
        <v>62064.77</v>
      </c>
      <c r="AU16" s="3">
        <v>1.4692562604089701</v>
      </c>
      <c r="AV16" s="3">
        <v>108.33423895844599</v>
      </c>
      <c r="AW16" s="5">
        <v>578953.20499999996</v>
      </c>
      <c r="AX16" s="5">
        <v>1.0340653111092799</v>
      </c>
      <c r="AY16" s="5">
        <v>107.38088254285</v>
      </c>
      <c r="AZ16" s="3">
        <v>103512.973</v>
      </c>
      <c r="BA16" s="3">
        <v>1.39464947548621</v>
      </c>
      <c r="BB16" s="3">
        <v>106.88639638564</v>
      </c>
    </row>
    <row r="17" spans="1:54" x14ac:dyDescent="0.25">
      <c r="A17" s="2"/>
      <c r="B17" s="6">
        <v>43762.479733796303</v>
      </c>
      <c r="C17" s="3" t="s">
        <v>73</v>
      </c>
      <c r="D17" s="2" t="s">
        <v>18</v>
      </c>
      <c r="E17" s="4" t="s">
        <v>12</v>
      </c>
      <c r="F17" s="2" t="b">
        <v>0</v>
      </c>
      <c r="G17" s="5">
        <v>2476522.622</v>
      </c>
      <c r="H17" s="5">
        <v>1.1822622968671901</v>
      </c>
      <c r="I17" s="5" t="s">
        <v>17</v>
      </c>
      <c r="J17" s="3">
        <v>58833.491999999998</v>
      </c>
      <c r="K17" s="3">
        <v>2.18457525146095</v>
      </c>
      <c r="L17" s="3">
        <v>0.53069655896659396</v>
      </c>
      <c r="M17" s="5">
        <v>20926.091</v>
      </c>
      <c r="N17" s="5">
        <v>1.47989903416195</v>
      </c>
      <c r="O17" s="5">
        <v>0.47351989255924798</v>
      </c>
      <c r="P17" s="3">
        <v>2686.2539999999999</v>
      </c>
      <c r="Q17" s="3">
        <v>10.043718161969499</v>
      </c>
      <c r="R17" s="3">
        <v>2.2813832573053399E-3</v>
      </c>
      <c r="S17" s="5">
        <v>3348.1239999999998</v>
      </c>
      <c r="T17" s="5">
        <v>7.8286173585056504</v>
      </c>
      <c r="U17" s="5" t="s">
        <v>17</v>
      </c>
      <c r="V17" s="3">
        <v>495.57499999999999</v>
      </c>
      <c r="W17" s="3">
        <v>13.1356810171379</v>
      </c>
      <c r="X17" s="3">
        <v>57.319413600144301</v>
      </c>
      <c r="Y17" s="5">
        <v>1480.7629999999999</v>
      </c>
      <c r="Z17" s="5">
        <v>9.6336138258292205</v>
      </c>
      <c r="AA17" s="5">
        <v>3.5758710193893898E-3</v>
      </c>
      <c r="AB17" s="3">
        <v>199.23</v>
      </c>
      <c r="AC17" s="3">
        <v>36.426782551635597</v>
      </c>
      <c r="AD17" s="3">
        <v>3.1875271623926301E-3</v>
      </c>
      <c r="AE17" s="5">
        <v>1937.3440000000001</v>
      </c>
      <c r="AF17" s="5">
        <v>8.6421067138127601</v>
      </c>
      <c r="AG17" s="5" t="s">
        <v>17</v>
      </c>
      <c r="AH17" s="3">
        <v>341.399</v>
      </c>
      <c r="AI17" s="3">
        <v>33.076020074348897</v>
      </c>
      <c r="AJ17" s="3">
        <v>4.0836656735068998E-3</v>
      </c>
      <c r="AK17" s="5">
        <v>314.36200000000002</v>
      </c>
      <c r="AL17" s="5">
        <v>14.0197446433708</v>
      </c>
      <c r="AM17" s="5">
        <v>3.8871995868643899E-2</v>
      </c>
      <c r="AN17" s="3">
        <v>215.24700000000001</v>
      </c>
      <c r="AO17" s="3">
        <v>26.333420293295401</v>
      </c>
      <c r="AP17" s="3">
        <v>3.0771837666548299E-2</v>
      </c>
      <c r="AQ17" s="5">
        <v>46.052</v>
      </c>
      <c r="AR17" s="5">
        <v>58.154597784877502</v>
      </c>
      <c r="AS17" s="5">
        <v>1.4492005669416601E-2</v>
      </c>
      <c r="AT17" s="3">
        <v>7.0069999999999997</v>
      </c>
      <c r="AU17" s="3">
        <v>165.643115532629</v>
      </c>
      <c r="AV17" s="3">
        <v>1.22307391517254E-2</v>
      </c>
      <c r="AW17" s="5">
        <v>70.08</v>
      </c>
      <c r="AX17" s="5">
        <v>51.288356596124501</v>
      </c>
      <c r="AY17" s="5">
        <v>1.29980319369731E-2</v>
      </c>
      <c r="AZ17" s="3">
        <v>3.0030000000000001</v>
      </c>
      <c r="BA17" s="3">
        <v>224.98285257018401</v>
      </c>
      <c r="BB17" s="3">
        <v>3.1008659015723198E-3</v>
      </c>
    </row>
    <row r="18" spans="1:54" x14ac:dyDescent="0.25">
      <c r="A18" s="2"/>
      <c r="B18" s="6">
        <v>43762.4831597222</v>
      </c>
      <c r="C18" s="3" t="s">
        <v>76</v>
      </c>
      <c r="D18" s="2" t="s">
        <v>15</v>
      </c>
      <c r="E18" s="4" t="s">
        <v>48</v>
      </c>
      <c r="F18" s="2" t="b">
        <v>0</v>
      </c>
      <c r="G18" s="5">
        <v>6731058.3839999996</v>
      </c>
      <c r="H18" s="5">
        <v>0.85473566130378997</v>
      </c>
      <c r="I18" s="5">
        <v>79.107324093980495</v>
      </c>
      <c r="J18" s="3">
        <v>3437680.591</v>
      </c>
      <c r="K18" s="3">
        <v>1.01957653772649</v>
      </c>
      <c r="L18" s="3">
        <v>74.594838965952306</v>
      </c>
      <c r="M18" s="5">
        <v>1431106.0519999999</v>
      </c>
      <c r="N18" s="5">
        <v>1.3266378801447001</v>
      </c>
      <c r="O18" s="5">
        <v>76.126382957573796</v>
      </c>
      <c r="P18" s="3">
        <v>4876904.6540000001</v>
      </c>
      <c r="Q18" s="3">
        <v>0.51466803454883503</v>
      </c>
      <c r="R18" s="3">
        <v>74.829140201480797</v>
      </c>
      <c r="S18" s="5">
        <v>1127657.05</v>
      </c>
      <c r="T18" s="5">
        <v>0.74240490168801299</v>
      </c>
      <c r="U18" s="5">
        <v>75.157796699377897</v>
      </c>
      <c r="V18" s="3">
        <v>840.97900000000004</v>
      </c>
      <c r="W18" s="3">
        <v>12.023417638143099</v>
      </c>
      <c r="X18" s="3">
        <v>65.677755388568201</v>
      </c>
      <c r="Y18" s="5">
        <v>10643368.679</v>
      </c>
      <c r="Z18" s="5">
        <v>0.60098174907761204</v>
      </c>
      <c r="AA18" s="5">
        <v>75.810524122368903</v>
      </c>
      <c r="AB18" s="3">
        <v>4019769.7379999999</v>
      </c>
      <c r="AC18" s="3">
        <v>0.74633870474895403</v>
      </c>
      <c r="AD18" s="3">
        <v>76.0847779866058</v>
      </c>
      <c r="AE18" s="5">
        <v>6501385.6880000001</v>
      </c>
      <c r="AF18" s="5">
        <v>0.46568123017028701</v>
      </c>
      <c r="AG18" s="5">
        <v>76.144929546779494</v>
      </c>
      <c r="AH18" s="3">
        <v>6176350.9610000001</v>
      </c>
      <c r="AI18" s="3">
        <v>0.77291867704154205</v>
      </c>
      <c r="AJ18" s="3">
        <v>75.651629488933594</v>
      </c>
      <c r="AK18" s="5">
        <v>839191.40500000003</v>
      </c>
      <c r="AL18" s="5">
        <v>0.57726405264923797</v>
      </c>
      <c r="AM18" s="5"/>
      <c r="AN18" s="3">
        <v>714092.81700000004</v>
      </c>
      <c r="AO18" s="3">
        <v>0.93609029605222005</v>
      </c>
      <c r="AP18" s="3"/>
      <c r="AQ18" s="5">
        <v>357839.989</v>
      </c>
      <c r="AR18" s="5">
        <v>1.1260325512124001</v>
      </c>
      <c r="AS18" s="5"/>
      <c r="AT18" s="3">
        <v>62793.163</v>
      </c>
      <c r="AU18" s="3">
        <v>1.3702490858403999</v>
      </c>
      <c r="AV18" s="3"/>
      <c r="AW18" s="5">
        <v>612839.47900000005</v>
      </c>
      <c r="AX18" s="5">
        <v>0.83986589189077099</v>
      </c>
      <c r="AY18" s="5"/>
      <c r="AZ18" s="3">
        <v>106074.667</v>
      </c>
      <c r="BA18" s="3">
        <v>1.0124442056342799</v>
      </c>
      <c r="BB18" s="3"/>
    </row>
    <row r="19" spans="1:54" x14ac:dyDescent="0.25">
      <c r="A19" s="2"/>
      <c r="B19" s="6">
        <v>43762.486643518503</v>
      </c>
      <c r="C19" s="3" t="s">
        <v>73</v>
      </c>
      <c r="D19" s="2" t="s">
        <v>18</v>
      </c>
      <c r="E19" s="4" t="s">
        <v>12</v>
      </c>
      <c r="F19" s="2" t="b">
        <v>0</v>
      </c>
      <c r="G19" s="5">
        <v>2479665.875</v>
      </c>
      <c r="H19" s="5">
        <v>1.0998147634403801</v>
      </c>
      <c r="I19" s="5" t="s">
        <v>17</v>
      </c>
      <c r="J19" s="3">
        <v>58782.286</v>
      </c>
      <c r="K19" s="3">
        <v>2.5457201923344499</v>
      </c>
      <c r="L19" s="3">
        <v>0.53453461900215504</v>
      </c>
      <c r="M19" s="5">
        <v>20887.039000000001</v>
      </c>
      <c r="N19" s="5">
        <v>2.9341870370899601</v>
      </c>
      <c r="O19" s="5">
        <v>0.45911987220025802</v>
      </c>
      <c r="P19" s="3">
        <v>2698.2640000000001</v>
      </c>
      <c r="Q19" s="3">
        <v>8.7769478548622093</v>
      </c>
      <c r="R19" s="3">
        <v>2.47474801829748E-3</v>
      </c>
      <c r="S19" s="5">
        <v>3467.2689999999998</v>
      </c>
      <c r="T19" s="5">
        <v>7.3153149860628304</v>
      </c>
      <c r="U19" s="5" t="s">
        <v>17</v>
      </c>
      <c r="V19" s="3">
        <v>490.56400000000002</v>
      </c>
      <c r="W19" s="3">
        <v>11.2201558992043</v>
      </c>
      <c r="X19" s="3">
        <v>69.704252440048705</v>
      </c>
      <c r="Y19" s="5">
        <v>1827.1980000000001</v>
      </c>
      <c r="Z19" s="5">
        <v>6.0926809302859199</v>
      </c>
      <c r="AA19" s="5">
        <v>5.9768213706355797E-3</v>
      </c>
      <c r="AB19" s="3">
        <v>308.36099999999999</v>
      </c>
      <c r="AC19" s="3">
        <v>22.008924388334702</v>
      </c>
      <c r="AD19" s="3">
        <v>5.1733681863193196E-3</v>
      </c>
      <c r="AE19" s="5">
        <v>2532.1089999999999</v>
      </c>
      <c r="AF19" s="5">
        <v>12.7114849105859</v>
      </c>
      <c r="AG19" s="5" t="s">
        <v>17</v>
      </c>
      <c r="AH19" s="3">
        <v>441.51400000000001</v>
      </c>
      <c r="AI19" s="3">
        <v>45.521177531016399</v>
      </c>
      <c r="AJ19" s="3">
        <v>5.2485468186103104E-3</v>
      </c>
      <c r="AK19" s="5">
        <v>299.34699999999998</v>
      </c>
      <c r="AL19" s="5">
        <v>17.160645136802099</v>
      </c>
      <c r="AM19" s="5">
        <v>3.7015336927780501E-2</v>
      </c>
      <c r="AN19" s="3">
        <v>229.262</v>
      </c>
      <c r="AO19" s="3">
        <v>34.658149774945301</v>
      </c>
      <c r="AP19" s="3">
        <v>3.2775430306151598E-2</v>
      </c>
      <c r="AQ19" s="5">
        <v>48.055999999999997</v>
      </c>
      <c r="AR19" s="5">
        <v>79.667435093437703</v>
      </c>
      <c r="AS19" s="5">
        <v>1.5122640155682401E-2</v>
      </c>
      <c r="AT19" s="3">
        <v>1.0009999999999999</v>
      </c>
      <c r="AU19" s="3">
        <v>316.22776601683802</v>
      </c>
      <c r="AV19" s="3">
        <v>1.7472484502464799E-3</v>
      </c>
      <c r="AW19" s="5">
        <v>70.078999999999994</v>
      </c>
      <c r="AX19" s="5">
        <v>51.727889118786401</v>
      </c>
      <c r="AY19" s="5">
        <v>1.29978464627731E-2</v>
      </c>
      <c r="AZ19" s="3">
        <v>15.016999999999999</v>
      </c>
      <c r="BA19" s="3">
        <v>167.04095781712101</v>
      </c>
      <c r="BB19" s="3">
        <v>1.55063946866172E-2</v>
      </c>
    </row>
    <row r="20" spans="1:54" x14ac:dyDescent="0.25">
      <c r="A20" s="2"/>
      <c r="B20" s="6">
        <v>43762.4900694444</v>
      </c>
      <c r="C20" s="3" t="s">
        <v>43</v>
      </c>
      <c r="D20" s="2" t="s">
        <v>35</v>
      </c>
      <c r="E20" s="4" t="s">
        <v>48</v>
      </c>
      <c r="F20" s="2" t="b">
        <v>0</v>
      </c>
      <c r="G20" s="5">
        <v>8195517.7609999999</v>
      </c>
      <c r="H20" s="5">
        <v>0.68986907872043002</v>
      </c>
      <c r="I20" s="5">
        <v>104.016921928231</v>
      </c>
      <c r="J20" s="3">
        <v>4554138.8990000002</v>
      </c>
      <c r="K20" s="3">
        <v>0.89901781732764396</v>
      </c>
      <c r="L20" s="3">
        <v>99.558578936073999</v>
      </c>
      <c r="M20" s="5">
        <v>1896871.2239999999</v>
      </c>
      <c r="N20" s="5">
        <v>0.87819390280555498</v>
      </c>
      <c r="O20" s="5">
        <v>100.522460682356</v>
      </c>
      <c r="P20" s="3">
        <v>6511622.1260000002</v>
      </c>
      <c r="Q20" s="3">
        <v>0.75176804939000597</v>
      </c>
      <c r="R20" s="3">
        <v>99.964531399519004</v>
      </c>
      <c r="S20" s="5">
        <v>1550554.023</v>
      </c>
      <c r="T20" s="5">
        <v>0.86666815854895396</v>
      </c>
      <c r="U20" s="5">
        <v>101.586161927639</v>
      </c>
      <c r="V20" s="3">
        <v>2218.6750000000002</v>
      </c>
      <c r="W20" s="3">
        <v>9.7214854175017003</v>
      </c>
      <c r="X20" s="3">
        <v>67.883550868124004</v>
      </c>
      <c r="Y20" s="5">
        <v>14266917.164000001</v>
      </c>
      <c r="Z20" s="5">
        <v>1.05051620489238</v>
      </c>
      <c r="AA20" s="5">
        <v>100.756538172696</v>
      </c>
      <c r="AB20" s="3">
        <v>5379814.8269999996</v>
      </c>
      <c r="AC20" s="3">
        <v>0.59028545110324104</v>
      </c>
      <c r="AD20" s="3">
        <v>100.851078221699</v>
      </c>
      <c r="AE20" s="5">
        <v>8723018.4930000007</v>
      </c>
      <c r="AF20" s="5">
        <v>0.79681678313649695</v>
      </c>
      <c r="AG20" s="5">
        <v>101.02324963853501</v>
      </c>
      <c r="AH20" s="3">
        <v>8228237.7290000003</v>
      </c>
      <c r="AI20" s="3">
        <v>0.63705177313726402</v>
      </c>
      <c r="AJ20" s="3">
        <v>100.367326489089</v>
      </c>
      <c r="AK20" s="5">
        <v>844925.59</v>
      </c>
      <c r="AL20" s="5">
        <v>0.38429100465149402</v>
      </c>
      <c r="AM20" s="5"/>
      <c r="AN20" s="3">
        <v>717124.66299999994</v>
      </c>
      <c r="AO20" s="3">
        <v>1.0664782890266999</v>
      </c>
      <c r="AP20" s="3"/>
      <c r="AQ20" s="5">
        <v>361744.85700000002</v>
      </c>
      <c r="AR20" s="5">
        <v>0.79391218814239795</v>
      </c>
      <c r="AS20" s="5"/>
      <c r="AT20" s="3">
        <v>63619.531000000003</v>
      </c>
      <c r="AU20" s="3">
        <v>1.47254438918932</v>
      </c>
      <c r="AV20" s="3"/>
      <c r="AW20" s="5">
        <v>617124.04099999997</v>
      </c>
      <c r="AX20" s="5">
        <v>0.78947555472748199</v>
      </c>
      <c r="AY20" s="5"/>
      <c r="AZ20" s="3">
        <v>106796.80499999999</v>
      </c>
      <c r="BA20" s="3">
        <v>2.15189303315772</v>
      </c>
      <c r="BB20" s="3"/>
    </row>
    <row r="21" spans="1:54" x14ac:dyDescent="0.25">
      <c r="A21" s="2"/>
      <c r="B21" s="6">
        <v>43762.493541666699</v>
      </c>
      <c r="C21" s="3" t="s">
        <v>73</v>
      </c>
      <c r="D21" s="2" t="s">
        <v>18</v>
      </c>
      <c r="E21" s="4" t="s">
        <v>12</v>
      </c>
      <c r="F21" s="2" t="b">
        <v>0</v>
      </c>
      <c r="G21" s="5">
        <v>2486785.0260000001</v>
      </c>
      <c r="H21" s="5">
        <v>0.68518088987959702</v>
      </c>
      <c r="I21" s="5" t="s">
        <v>17</v>
      </c>
      <c r="J21" s="3">
        <v>58882.18</v>
      </c>
      <c r="K21" s="3">
        <v>1.8142313912096</v>
      </c>
      <c r="L21" s="3">
        <v>0.53939337882396998</v>
      </c>
      <c r="M21" s="5">
        <v>21059.32</v>
      </c>
      <c r="N21" s="5">
        <v>2.53437207194668</v>
      </c>
      <c r="O21" s="5">
        <v>0.46560695736423802</v>
      </c>
      <c r="P21" s="3">
        <v>2927.5619999999999</v>
      </c>
      <c r="Q21" s="3">
        <v>10.945949767574801</v>
      </c>
      <c r="R21" s="3">
        <v>5.9972252633499496E-3</v>
      </c>
      <c r="S21" s="5">
        <v>3202.9279999999999</v>
      </c>
      <c r="T21" s="5">
        <v>10.2591535064946</v>
      </c>
      <c r="U21" s="5" t="s">
        <v>17</v>
      </c>
      <c r="V21" s="3">
        <v>515.58900000000006</v>
      </c>
      <c r="W21" s="3">
        <v>11.183487803712</v>
      </c>
      <c r="X21" s="3">
        <v>94.534070170371805</v>
      </c>
      <c r="Y21" s="5">
        <v>2330.8040000000001</v>
      </c>
      <c r="Z21" s="5">
        <v>10.4679171131672</v>
      </c>
      <c r="AA21" s="5">
        <v>9.4827163665393704E-3</v>
      </c>
      <c r="AB21" s="3">
        <v>324.37700000000001</v>
      </c>
      <c r="AC21" s="3">
        <v>33.816578510064097</v>
      </c>
      <c r="AD21" s="3">
        <v>5.4240042482674999E-3</v>
      </c>
      <c r="AE21" s="5">
        <v>3089.8429999999998</v>
      </c>
      <c r="AF21" s="5">
        <v>15.665453524789299</v>
      </c>
      <c r="AG21" s="5" t="s">
        <v>17</v>
      </c>
      <c r="AH21" s="3">
        <v>564.66099999999994</v>
      </c>
      <c r="AI21" s="3">
        <v>27.585073163777</v>
      </c>
      <c r="AJ21" s="3">
        <v>6.7289648537903202E-3</v>
      </c>
      <c r="AK21" s="5">
        <v>268.30599999999998</v>
      </c>
      <c r="AL21" s="5">
        <v>29.475982667337</v>
      </c>
      <c r="AM21" s="5">
        <v>3.3177005247238399E-2</v>
      </c>
      <c r="AN21" s="3">
        <v>214.24299999999999</v>
      </c>
      <c r="AO21" s="3">
        <v>24.942616450752102</v>
      </c>
      <c r="AP21" s="3">
        <v>3.0628305236283501E-2</v>
      </c>
      <c r="AQ21" s="5">
        <v>56.064999999999998</v>
      </c>
      <c r="AR21" s="5">
        <v>49.2291823433929</v>
      </c>
      <c r="AS21" s="5">
        <v>1.7642975285673702E-2</v>
      </c>
      <c r="AT21" s="3">
        <v>5.0049999999999999</v>
      </c>
      <c r="AU21" s="3">
        <v>169.967317119759</v>
      </c>
      <c r="AV21" s="3">
        <v>8.7362422512323994E-3</v>
      </c>
      <c r="AW21" s="5">
        <v>57.064</v>
      </c>
      <c r="AX21" s="5">
        <v>48.962765705276297</v>
      </c>
      <c r="AY21" s="5">
        <v>1.0583899749592399E-2</v>
      </c>
      <c r="AZ21" s="3">
        <v>10.01</v>
      </c>
      <c r="BA21" s="3">
        <v>115.47005383792499</v>
      </c>
      <c r="BB21" s="3">
        <v>1.03362196719077E-2</v>
      </c>
    </row>
    <row r="22" spans="1:54" x14ac:dyDescent="0.25">
      <c r="A22" s="2"/>
      <c r="B22" s="6">
        <v>43762.496932870403</v>
      </c>
      <c r="C22" s="3" t="s">
        <v>73</v>
      </c>
      <c r="D22" s="2" t="s">
        <v>18</v>
      </c>
      <c r="E22" s="4" t="s">
        <v>12</v>
      </c>
      <c r="F22" s="2" t="b">
        <v>0</v>
      </c>
      <c r="G22" s="5">
        <v>2473047.7659999998</v>
      </c>
      <c r="H22" s="5">
        <v>0.98927272368619701</v>
      </c>
      <c r="I22" s="5" t="s">
        <v>17</v>
      </c>
      <c r="J22" s="3">
        <v>58925.892999999996</v>
      </c>
      <c r="K22" s="3">
        <v>1.4197679867955899</v>
      </c>
      <c r="L22" s="3">
        <v>0.54035626613582699</v>
      </c>
      <c r="M22" s="5">
        <v>21099.612000000001</v>
      </c>
      <c r="N22" s="5">
        <v>3.1663994484731202</v>
      </c>
      <c r="O22" s="5">
        <v>0.46775615512851898</v>
      </c>
      <c r="P22" s="3">
        <v>2490.0189999999998</v>
      </c>
      <c r="Q22" s="3">
        <v>8.5791611248888806</v>
      </c>
      <c r="R22" s="3" t="s">
        <v>17</v>
      </c>
      <c r="S22" s="5">
        <v>3452.2620000000002</v>
      </c>
      <c r="T22" s="5">
        <v>5.7507752275965203</v>
      </c>
      <c r="U22" s="5" t="s">
        <v>17</v>
      </c>
      <c r="V22" s="3">
        <v>484.56200000000001</v>
      </c>
      <c r="W22" s="3">
        <v>16.987853547073399</v>
      </c>
      <c r="X22" s="3">
        <v>95.0195921360217</v>
      </c>
      <c r="Y22" s="5">
        <v>1696.0329999999999</v>
      </c>
      <c r="Z22" s="5">
        <v>13.7219962785863</v>
      </c>
      <c r="AA22" s="5">
        <v>4.9994942439267904E-3</v>
      </c>
      <c r="AB22" s="3">
        <v>21.023</v>
      </c>
      <c r="AC22" s="3">
        <v>93.778427651489594</v>
      </c>
      <c r="AD22" s="3" t="s">
        <v>17</v>
      </c>
      <c r="AE22" s="5">
        <v>1965.38</v>
      </c>
      <c r="AF22" s="5">
        <v>6.3319960497777199</v>
      </c>
      <c r="AG22" s="5" t="s">
        <v>17</v>
      </c>
      <c r="AH22" s="3">
        <v>72.081999999999994</v>
      </c>
      <c r="AI22" s="3">
        <v>27.623069282939699</v>
      </c>
      <c r="AJ22" s="3">
        <v>7.2051965193119596E-4</v>
      </c>
      <c r="AK22" s="5">
        <v>187.215</v>
      </c>
      <c r="AL22" s="5">
        <v>30.152666760877501</v>
      </c>
      <c r="AM22" s="5">
        <v>2.3149810430485099E-2</v>
      </c>
      <c r="AN22" s="3">
        <v>147.16800000000001</v>
      </c>
      <c r="AO22" s="3">
        <v>30.769226645293902</v>
      </c>
      <c r="AP22" s="3">
        <v>2.1039223802006901E-2</v>
      </c>
      <c r="AQ22" s="5">
        <v>29.033000000000001</v>
      </c>
      <c r="AR22" s="5">
        <v>57.363030725886397</v>
      </c>
      <c r="AS22" s="5">
        <v>9.1363328541686096E-3</v>
      </c>
      <c r="AT22" s="3">
        <v>4.0039999999999996</v>
      </c>
      <c r="AU22" s="3">
        <v>174.80147469502501</v>
      </c>
      <c r="AV22" s="3">
        <v>6.9889938009859197E-3</v>
      </c>
      <c r="AW22" s="5">
        <v>45.051000000000002</v>
      </c>
      <c r="AX22" s="5">
        <v>39.549169821995299</v>
      </c>
      <c r="AY22" s="5">
        <v>8.3557981848255795E-3</v>
      </c>
      <c r="AZ22" s="3">
        <v>4.0039999999999996</v>
      </c>
      <c r="BA22" s="3">
        <v>129.09944487358101</v>
      </c>
      <c r="BB22" s="3">
        <v>4.1344878687630902E-3</v>
      </c>
    </row>
    <row r="23" spans="1:54" x14ac:dyDescent="0.25">
      <c r="A23" s="2"/>
      <c r="B23" s="6">
        <v>43762.5004050926</v>
      </c>
      <c r="C23" s="3" t="s">
        <v>73</v>
      </c>
      <c r="D23" s="2" t="s">
        <v>18</v>
      </c>
      <c r="E23" s="4" t="s">
        <v>12</v>
      </c>
      <c r="F23" s="2" t="b">
        <v>0</v>
      </c>
      <c r="G23" s="5">
        <v>2445227.4539999999</v>
      </c>
      <c r="H23" s="5">
        <v>0.98042935185851998</v>
      </c>
      <c r="I23" s="5" t="s">
        <v>17</v>
      </c>
      <c r="J23" s="3">
        <v>58122.485999999997</v>
      </c>
      <c r="K23" s="3">
        <v>1.75337481601867</v>
      </c>
      <c r="L23" s="3">
        <v>0.52265923306655904</v>
      </c>
      <c r="M23" s="5">
        <v>20602.378000000001</v>
      </c>
      <c r="N23" s="5">
        <v>3.0705154132702801</v>
      </c>
      <c r="O23" s="5">
        <v>0.44123341609535599</v>
      </c>
      <c r="P23" s="3">
        <v>2571.1019999999999</v>
      </c>
      <c r="Q23" s="3">
        <v>6.3993155394543901</v>
      </c>
      <c r="R23" s="3">
        <v>5.2282194923015002E-4</v>
      </c>
      <c r="S23" s="5">
        <v>3695.5729999999999</v>
      </c>
      <c r="T23" s="5">
        <v>8.4929304879829992</v>
      </c>
      <c r="U23" s="5">
        <v>4.6683824202764096E-3</v>
      </c>
      <c r="V23" s="3">
        <v>472.54300000000001</v>
      </c>
      <c r="W23" s="3">
        <v>16.495510598490299</v>
      </c>
      <c r="X23" s="3">
        <v>95.207669891046294</v>
      </c>
      <c r="Y23" s="5">
        <v>1560.8579999999999</v>
      </c>
      <c r="Z23" s="5">
        <v>7.8244072785655403</v>
      </c>
      <c r="AA23" s="5">
        <v>4.0447884517211602E-3</v>
      </c>
      <c r="AB23" s="3">
        <v>26.029</v>
      </c>
      <c r="AC23" s="3">
        <v>45.1557564205891</v>
      </c>
      <c r="AD23" s="3" t="s">
        <v>17</v>
      </c>
      <c r="AE23" s="5">
        <v>1766.14</v>
      </c>
      <c r="AF23" s="5">
        <v>14.0621914326977</v>
      </c>
      <c r="AG23" s="5" t="s">
        <v>17</v>
      </c>
      <c r="AH23" s="3">
        <v>59.067</v>
      </c>
      <c r="AI23" s="3">
        <v>71.666829473792902</v>
      </c>
      <c r="AJ23" s="3">
        <v>5.6176356549187095E-4</v>
      </c>
      <c r="AK23" s="5">
        <v>150.173</v>
      </c>
      <c r="AL23" s="5">
        <v>26.667391886163401</v>
      </c>
      <c r="AM23" s="5">
        <v>1.8569433441643302E-2</v>
      </c>
      <c r="AN23" s="3">
        <v>152.17699999999999</v>
      </c>
      <c r="AO23" s="3">
        <v>29.389313231269401</v>
      </c>
      <c r="AP23" s="3">
        <v>2.1755313386864102E-2</v>
      </c>
      <c r="AQ23" s="5">
        <v>13.013</v>
      </c>
      <c r="AR23" s="5">
        <v>81.488454267029297</v>
      </c>
      <c r="AS23" s="5">
        <v>4.0950332184512802E-3</v>
      </c>
      <c r="AT23" s="3">
        <v>3.0030000000000001</v>
      </c>
      <c r="AU23" s="3">
        <v>224.98285257018401</v>
      </c>
      <c r="AV23" s="3">
        <v>5.24174535073944E-3</v>
      </c>
      <c r="AW23" s="5">
        <v>26.03</v>
      </c>
      <c r="AX23" s="5">
        <v>70.6942191125341</v>
      </c>
      <c r="AY23" s="5">
        <v>4.8278934263614598E-3</v>
      </c>
      <c r="AZ23" s="3">
        <v>4.0039999999999996</v>
      </c>
      <c r="BA23" s="3">
        <v>174.80147469502501</v>
      </c>
      <c r="BB23" s="3">
        <v>4.1344878687630902E-3</v>
      </c>
    </row>
    <row r="24" spans="1:54" x14ac:dyDescent="0.25">
      <c r="A24" s="2"/>
      <c r="B24" s="6">
        <v>43762.503831018497</v>
      </c>
      <c r="C24" s="3" t="s">
        <v>73</v>
      </c>
      <c r="D24" s="2" t="s">
        <v>27</v>
      </c>
      <c r="E24" s="4" t="s">
        <v>12</v>
      </c>
      <c r="F24" s="2" t="b">
        <v>0</v>
      </c>
      <c r="G24" s="5">
        <v>2403712.5729999999</v>
      </c>
      <c r="H24" s="5">
        <v>1.2491299418647099</v>
      </c>
      <c r="I24" s="5" t="s">
        <v>17</v>
      </c>
      <c r="J24" s="3">
        <v>27484.342000000001</v>
      </c>
      <c r="K24" s="3">
        <v>1.9232291403057</v>
      </c>
      <c r="L24" s="3" t="s">
        <v>17</v>
      </c>
      <c r="M24" s="5">
        <v>9803.81</v>
      </c>
      <c r="N24" s="5">
        <v>4.2381472301633902</v>
      </c>
      <c r="O24" s="5" t="s">
        <v>17</v>
      </c>
      <c r="P24" s="3">
        <v>2499.0239999999999</v>
      </c>
      <c r="Q24" s="3">
        <v>9.9400819911894196</v>
      </c>
      <c r="R24" s="3" t="s">
        <v>17</v>
      </c>
      <c r="S24" s="5">
        <v>4071.078</v>
      </c>
      <c r="T24" s="5">
        <v>6.5252753768597804</v>
      </c>
      <c r="U24" s="5">
        <v>2.9327625632670801E-2</v>
      </c>
      <c r="V24" s="3">
        <v>1834.1790000000001</v>
      </c>
      <c r="W24" s="3">
        <v>9.3131692834442799</v>
      </c>
      <c r="X24" s="3">
        <v>73.900286411506499</v>
      </c>
      <c r="Y24" s="5">
        <v>1500.7950000000001</v>
      </c>
      <c r="Z24" s="5">
        <v>11.3986396627113</v>
      </c>
      <c r="AA24" s="5">
        <v>3.6205791378891199E-3</v>
      </c>
      <c r="AB24" s="3">
        <v>17.018000000000001</v>
      </c>
      <c r="AC24" s="3">
        <v>83.425482305527396</v>
      </c>
      <c r="AD24" s="3" t="s">
        <v>17</v>
      </c>
      <c r="AE24" s="5">
        <v>2862.54</v>
      </c>
      <c r="AF24" s="5">
        <v>7.7792620142171698</v>
      </c>
      <c r="AG24" s="5" t="s">
        <v>17</v>
      </c>
      <c r="AH24" s="3">
        <v>110.131</v>
      </c>
      <c r="AI24" s="3">
        <v>45.151233391441401</v>
      </c>
      <c r="AJ24" s="3">
        <v>1.1846387708654899E-3</v>
      </c>
      <c r="AK24" s="5">
        <v>821682.64599999995</v>
      </c>
      <c r="AL24" s="5">
        <v>0.98029970792271304</v>
      </c>
      <c r="AM24" s="5">
        <v>101.604024725152</v>
      </c>
      <c r="AN24" s="3">
        <v>705194.56099999999</v>
      </c>
      <c r="AO24" s="3">
        <v>1.20114924650552</v>
      </c>
      <c r="AP24" s="3">
        <v>100.81502903373701</v>
      </c>
      <c r="AQ24" s="5">
        <v>345003.51699999999</v>
      </c>
      <c r="AR24" s="5">
        <v>1.3918390757435499</v>
      </c>
      <c r="AS24" s="5">
        <v>108.56842100956899</v>
      </c>
      <c r="AT24" s="3">
        <v>61973.235999999997</v>
      </c>
      <c r="AU24" s="3">
        <v>2.1610059017544598</v>
      </c>
      <c r="AV24" s="3">
        <v>108.17446609166799</v>
      </c>
      <c r="AW24" s="5">
        <v>587865.08600000001</v>
      </c>
      <c r="AX24" s="5">
        <v>0.60679213143021304</v>
      </c>
      <c r="AY24" s="5">
        <v>109.033806541944</v>
      </c>
      <c r="AZ24" s="3">
        <v>103536.503</v>
      </c>
      <c r="BA24" s="3">
        <v>1.58409586615582</v>
      </c>
      <c r="BB24" s="3">
        <v>106.9106932137</v>
      </c>
    </row>
    <row r="25" spans="1:54" x14ac:dyDescent="0.25">
      <c r="A25" s="2"/>
      <c r="B25" s="6">
        <v>43762.507326388899</v>
      </c>
      <c r="C25" s="3" t="s">
        <v>73</v>
      </c>
      <c r="D25" s="2" t="s">
        <v>18</v>
      </c>
      <c r="E25" s="4" t="s">
        <v>12</v>
      </c>
      <c r="F25" s="2" t="b">
        <v>0</v>
      </c>
      <c r="G25" s="5">
        <v>2448466.52</v>
      </c>
      <c r="H25" s="5">
        <v>0.74281214939620499</v>
      </c>
      <c r="I25" s="5" t="s">
        <v>17</v>
      </c>
      <c r="J25" s="3">
        <v>58323.483</v>
      </c>
      <c r="K25" s="3">
        <v>5.1241550602108896</v>
      </c>
      <c r="L25" s="3">
        <v>0.527086690825607</v>
      </c>
      <c r="M25" s="5">
        <v>20816.835999999999</v>
      </c>
      <c r="N25" s="5">
        <v>3.3811854061831501</v>
      </c>
      <c r="O25" s="5">
        <v>0.45267272549007498</v>
      </c>
      <c r="P25" s="3">
        <v>2524.0659999999998</v>
      </c>
      <c r="Q25" s="3">
        <v>7.9062991319135403</v>
      </c>
      <c r="R25" s="3" t="s">
        <v>17</v>
      </c>
      <c r="S25" s="5">
        <v>4032.0369999999998</v>
      </c>
      <c r="T25" s="5">
        <v>8.5568621488935204</v>
      </c>
      <c r="U25" s="5">
        <v>2.67638208517622E-2</v>
      </c>
      <c r="V25" s="3">
        <v>459.53199999999998</v>
      </c>
      <c r="W25" s="3">
        <v>23.135934414695001</v>
      </c>
      <c r="X25" s="3">
        <v>95.411270828780204</v>
      </c>
      <c r="Y25" s="5">
        <v>1308.5450000000001</v>
      </c>
      <c r="Z25" s="5">
        <v>13.481330777085001</v>
      </c>
      <c r="AA25" s="5">
        <v>2.2627674970418401E-3</v>
      </c>
      <c r="AB25" s="3">
        <v>30.033999999999999</v>
      </c>
      <c r="AC25" s="3">
        <v>84.628834387230896</v>
      </c>
      <c r="AD25" s="3" t="s">
        <v>17</v>
      </c>
      <c r="AE25" s="5">
        <v>1563.867</v>
      </c>
      <c r="AF25" s="5">
        <v>8.1309518625649808</v>
      </c>
      <c r="AG25" s="5" t="s">
        <v>17</v>
      </c>
      <c r="AH25" s="3">
        <v>42.048000000000002</v>
      </c>
      <c r="AI25" s="3">
        <v>72.570979811605397</v>
      </c>
      <c r="AJ25" s="3">
        <v>3.5416695887559101E-4</v>
      </c>
      <c r="AK25" s="5">
        <v>288.334</v>
      </c>
      <c r="AL25" s="5">
        <v>21.640322699330699</v>
      </c>
      <c r="AM25" s="5">
        <v>3.5653539730595797E-2</v>
      </c>
      <c r="AN25" s="3">
        <v>226.25800000000001</v>
      </c>
      <c r="AO25" s="3">
        <v>25.648537691315699</v>
      </c>
      <c r="AP25" s="3">
        <v>3.2345976700060397E-2</v>
      </c>
      <c r="AQ25" s="5">
        <v>28.030999999999999</v>
      </c>
      <c r="AR25" s="5">
        <v>71.038183112613794</v>
      </c>
      <c r="AS25" s="5">
        <v>8.8210156110357305E-3</v>
      </c>
      <c r="AT25" s="3">
        <v>3.0030000000000001</v>
      </c>
      <c r="AU25" s="3">
        <v>224.98285257018401</v>
      </c>
      <c r="AV25" s="3">
        <v>5.24174535073944E-3</v>
      </c>
      <c r="AW25" s="5">
        <v>64.072999999999993</v>
      </c>
      <c r="AX25" s="5">
        <v>49.521191525746403</v>
      </c>
      <c r="AY25" s="5">
        <v>1.1883888417489699E-2</v>
      </c>
      <c r="AZ25" s="3">
        <v>0</v>
      </c>
      <c r="BA25" s="3" t="s">
        <v>20</v>
      </c>
      <c r="BB25" s="3">
        <v>0</v>
      </c>
    </row>
    <row r="26" spans="1:54" x14ac:dyDescent="0.25">
      <c r="A26" s="2"/>
      <c r="B26" s="6">
        <v>43762.510763888902</v>
      </c>
      <c r="C26" s="3" t="s">
        <v>73</v>
      </c>
      <c r="D26" s="2" t="s">
        <v>60</v>
      </c>
      <c r="E26" s="4" t="s">
        <v>12</v>
      </c>
      <c r="F26" s="2" t="b">
        <v>0</v>
      </c>
      <c r="G26" s="5">
        <v>2434517.7280000001</v>
      </c>
      <c r="H26" s="5">
        <v>1.25747504305824</v>
      </c>
      <c r="I26" s="5" t="s">
        <v>17</v>
      </c>
      <c r="J26" s="3">
        <v>35997.690999999999</v>
      </c>
      <c r="K26" s="3">
        <v>2.4571464169019799</v>
      </c>
      <c r="L26" s="3">
        <v>3.5305713909043003E-2</v>
      </c>
      <c r="M26" s="5">
        <v>12902.276</v>
      </c>
      <c r="N26" s="5">
        <v>3.6097047123824302</v>
      </c>
      <c r="O26" s="5">
        <v>3.0505678501514501E-2</v>
      </c>
      <c r="P26" s="3">
        <v>9548.366</v>
      </c>
      <c r="Q26" s="3">
        <v>2.3685863917533001</v>
      </c>
      <c r="R26" s="3">
        <v>0.107677501759276</v>
      </c>
      <c r="S26" s="5">
        <v>7557.1909999999998</v>
      </c>
      <c r="T26" s="5">
        <v>4.4521232775421504</v>
      </c>
      <c r="U26" s="5">
        <v>0.25825908681931198</v>
      </c>
      <c r="V26" s="3">
        <v>2927.5720000000001</v>
      </c>
      <c r="W26" s="3">
        <v>6.7628762892044199</v>
      </c>
      <c r="X26" s="3">
        <v>56.790468556481798</v>
      </c>
      <c r="Y26" s="5">
        <v>15846.48</v>
      </c>
      <c r="Z26" s="5">
        <v>3.39789539291748</v>
      </c>
      <c r="AA26" s="5">
        <v>0.10494041315052</v>
      </c>
      <c r="AB26" s="3">
        <v>5967.9639999999999</v>
      </c>
      <c r="AC26" s="3">
        <v>6.0291956832672797</v>
      </c>
      <c r="AD26" s="3">
        <v>0.111220497138797</v>
      </c>
      <c r="AE26" s="5">
        <v>3794.7950000000001</v>
      </c>
      <c r="AF26" s="5">
        <v>7.8874959635002204</v>
      </c>
      <c r="AG26" s="5" t="s">
        <v>17</v>
      </c>
      <c r="AH26" s="3">
        <v>34264.06</v>
      </c>
      <c r="AI26" s="3">
        <v>2.4277677828395401</v>
      </c>
      <c r="AJ26" s="3">
        <v>0.417791946075252</v>
      </c>
      <c r="AK26" s="5">
        <v>826247.28799999994</v>
      </c>
      <c r="AL26" s="5">
        <v>0.835764802438696</v>
      </c>
      <c r="AM26" s="5">
        <v>102.168459182771</v>
      </c>
      <c r="AN26" s="3">
        <v>701775.37899999996</v>
      </c>
      <c r="AO26" s="3">
        <v>0.77970133909450101</v>
      </c>
      <c r="AP26" s="3">
        <v>100.326220764835</v>
      </c>
      <c r="AQ26" s="5">
        <v>345277.35200000001</v>
      </c>
      <c r="AR26" s="5">
        <v>1.0384118346398801</v>
      </c>
      <c r="AS26" s="5">
        <v>108.654593561738</v>
      </c>
      <c r="AT26" s="3">
        <v>60572.49</v>
      </c>
      <c r="AU26" s="3">
        <v>1.91042125530581</v>
      </c>
      <c r="AV26" s="3">
        <v>105.72945982025</v>
      </c>
      <c r="AW26" s="5">
        <v>588561.28799999994</v>
      </c>
      <c r="AX26" s="5">
        <v>0.53003183682903299</v>
      </c>
      <c r="AY26" s="5">
        <v>109.162934050942</v>
      </c>
      <c r="AZ26" s="3">
        <v>101805.883</v>
      </c>
      <c r="BA26" s="3">
        <v>0.77119821235710195</v>
      </c>
      <c r="BB26" s="3">
        <v>105.123673384669</v>
      </c>
    </row>
    <row r="27" spans="1:54" x14ac:dyDescent="0.25">
      <c r="A27" s="2"/>
      <c r="B27" s="6">
        <v>43762.514224537001</v>
      </c>
      <c r="C27" s="3" t="s">
        <v>73</v>
      </c>
      <c r="D27" s="2" t="s">
        <v>18</v>
      </c>
      <c r="E27" s="4" t="s">
        <v>12</v>
      </c>
      <c r="F27" s="2" t="b">
        <v>0</v>
      </c>
      <c r="G27" s="5">
        <v>2419961.4300000002</v>
      </c>
      <c r="H27" s="5">
        <v>0.93870070111636605</v>
      </c>
      <c r="I27" s="5" t="s">
        <v>17</v>
      </c>
      <c r="J27" s="3">
        <v>57430.470999999998</v>
      </c>
      <c r="K27" s="3">
        <v>1.3447118983389099</v>
      </c>
      <c r="L27" s="3">
        <v>0.50741588524978598</v>
      </c>
      <c r="M27" s="5">
        <v>20675.473999999998</v>
      </c>
      <c r="N27" s="5">
        <v>2.51337943419112</v>
      </c>
      <c r="O27" s="5">
        <v>0.44513239752536299</v>
      </c>
      <c r="P27" s="3">
        <v>2394.8879999999999</v>
      </c>
      <c r="Q27" s="3">
        <v>8.5736693363917809</v>
      </c>
      <c r="R27" s="3" t="s">
        <v>17</v>
      </c>
      <c r="S27" s="5">
        <v>3823.7689999999998</v>
      </c>
      <c r="T27" s="5">
        <v>4.9452654874495297</v>
      </c>
      <c r="U27" s="5">
        <v>1.3086955655935401E-2</v>
      </c>
      <c r="V27" s="3">
        <v>499.57799999999997</v>
      </c>
      <c r="W27" s="3">
        <v>22.720905713846498</v>
      </c>
      <c r="X27" s="3">
        <v>94.784616217106006</v>
      </c>
      <c r="Y27" s="5">
        <v>1184.395</v>
      </c>
      <c r="Z27" s="5">
        <v>13.741238682818301</v>
      </c>
      <c r="AA27" s="5">
        <v>1.3859284062164E-3</v>
      </c>
      <c r="AB27" s="3">
        <v>16.016999999999999</v>
      </c>
      <c r="AC27" s="3">
        <v>111.03452308118401</v>
      </c>
      <c r="AD27" s="3" t="s">
        <v>17</v>
      </c>
      <c r="AE27" s="5">
        <v>1392.6659999999999</v>
      </c>
      <c r="AF27" s="5">
        <v>9.5096707399096605</v>
      </c>
      <c r="AG27" s="5" t="s">
        <v>17</v>
      </c>
      <c r="AH27" s="3">
        <v>49.057000000000002</v>
      </c>
      <c r="AI27" s="3">
        <v>52.207668823313597</v>
      </c>
      <c r="AJ27" s="3">
        <v>4.3966226504948502E-4</v>
      </c>
      <c r="AK27" s="5">
        <v>281.32400000000001</v>
      </c>
      <c r="AL27" s="5">
        <v>17.5502708134001</v>
      </c>
      <c r="AM27" s="5">
        <v>3.4786727930698903E-2</v>
      </c>
      <c r="AN27" s="3">
        <v>239.27600000000001</v>
      </c>
      <c r="AO27" s="3">
        <v>35.086881801698802</v>
      </c>
      <c r="AP27" s="3">
        <v>3.4207037633514098E-2</v>
      </c>
      <c r="AQ27" s="5">
        <v>47.054000000000002</v>
      </c>
      <c r="AR27" s="5">
        <v>47.098320315830499</v>
      </c>
      <c r="AS27" s="5">
        <v>1.4807322912549501E-2</v>
      </c>
      <c r="AT27" s="3">
        <v>6.0069999999999997</v>
      </c>
      <c r="AU27" s="3">
        <v>262.94469584123402</v>
      </c>
      <c r="AV27" s="3">
        <v>1.04852362044262E-2</v>
      </c>
      <c r="AW27" s="5">
        <v>66.075999999999993</v>
      </c>
      <c r="AX27" s="5">
        <v>40.529630360577698</v>
      </c>
      <c r="AY27" s="5">
        <v>1.22553932401175E-2</v>
      </c>
      <c r="AZ27" s="3">
        <v>6.0060000000000002</v>
      </c>
      <c r="BA27" s="3">
        <v>179.16128329552299</v>
      </c>
      <c r="BB27" s="3">
        <v>6.2017318031446396E-3</v>
      </c>
    </row>
    <row r="28" spans="1:54" x14ac:dyDescent="0.25">
      <c r="A28" s="2"/>
      <c r="B28" s="6">
        <v>43762.517662036997</v>
      </c>
      <c r="C28" s="3" t="s">
        <v>73</v>
      </c>
      <c r="D28" s="2" t="s">
        <v>53</v>
      </c>
      <c r="E28" s="4" t="s">
        <v>12</v>
      </c>
      <c r="F28" s="2" t="b">
        <v>0</v>
      </c>
      <c r="G28" s="5">
        <v>2529332.2220000001</v>
      </c>
      <c r="H28" s="5">
        <v>0.944112967802897</v>
      </c>
      <c r="I28" s="5" t="s">
        <v>17</v>
      </c>
      <c r="J28" s="3">
        <v>95951.858999999997</v>
      </c>
      <c r="K28" s="3">
        <v>1.93819046770606</v>
      </c>
      <c r="L28" s="3">
        <v>1.35594505827182</v>
      </c>
      <c r="M28" s="5">
        <v>33877.82</v>
      </c>
      <c r="N28" s="5">
        <v>2.1836307262249299</v>
      </c>
      <c r="O28" s="5">
        <v>1.1493529005149501</v>
      </c>
      <c r="P28" s="3">
        <v>71613.945000000007</v>
      </c>
      <c r="Q28" s="3">
        <v>1.8971098858684901</v>
      </c>
      <c r="R28" s="3">
        <v>1.0608616216335001</v>
      </c>
      <c r="S28" s="5">
        <v>19554.804</v>
      </c>
      <c r="T28" s="5">
        <v>2.81210407882587</v>
      </c>
      <c r="U28" s="5">
        <v>1.04613689652939</v>
      </c>
      <c r="V28" s="3">
        <v>4414.5810000000001</v>
      </c>
      <c r="W28" s="3">
        <v>5.1699498059946496</v>
      </c>
      <c r="X28" s="3">
        <v>33.521202026713901</v>
      </c>
      <c r="Y28" s="5">
        <v>140239.37400000001</v>
      </c>
      <c r="Z28" s="5">
        <v>1.0007474322296399</v>
      </c>
      <c r="AA28" s="5">
        <v>0.98349500098865805</v>
      </c>
      <c r="AB28" s="3">
        <v>57407.811000000002</v>
      </c>
      <c r="AC28" s="3">
        <v>1.8273982446149599</v>
      </c>
      <c r="AD28" s="3">
        <v>1.07552837569643</v>
      </c>
      <c r="AE28" s="5">
        <v>10463.425999999999</v>
      </c>
      <c r="AF28" s="5">
        <v>3.8738826847371901</v>
      </c>
      <c r="AG28" s="5">
        <v>1.5655017422254901E-2</v>
      </c>
      <c r="AH28" s="3">
        <v>331063.56599999999</v>
      </c>
      <c r="AI28" s="3">
        <v>1.0710774131821199</v>
      </c>
      <c r="AJ28" s="3">
        <v>4.0381321711759099</v>
      </c>
      <c r="AK28" s="5">
        <v>801770.049</v>
      </c>
      <c r="AL28" s="5">
        <v>0.81163069281296596</v>
      </c>
      <c r="AM28" s="5">
        <v>99.141760239247802</v>
      </c>
      <c r="AN28" s="3">
        <v>686532.95200000005</v>
      </c>
      <c r="AO28" s="3">
        <v>1.30658922053951</v>
      </c>
      <c r="AP28" s="3">
        <v>98.147154439691207</v>
      </c>
      <c r="AQ28" s="5">
        <v>328207.25199999998</v>
      </c>
      <c r="AR28" s="5">
        <v>1.15353854294275</v>
      </c>
      <c r="AS28" s="5">
        <v>103.282840196466</v>
      </c>
      <c r="AT28" s="3">
        <v>59247.883000000002</v>
      </c>
      <c r="AU28" s="3">
        <v>2.0367008645190401</v>
      </c>
      <c r="AV28" s="3">
        <v>103.417354397737</v>
      </c>
      <c r="AW28" s="5">
        <v>561058.48899999994</v>
      </c>
      <c r="AX28" s="5">
        <v>1.1496749429872299</v>
      </c>
      <c r="AY28" s="5">
        <v>104.061874408275</v>
      </c>
      <c r="AZ28" s="3">
        <v>98832.521999999997</v>
      </c>
      <c r="BA28" s="3">
        <v>1.04947565352481</v>
      </c>
      <c r="BB28" s="3">
        <v>102.053412399666</v>
      </c>
    </row>
    <row r="29" spans="1:54" x14ac:dyDescent="0.25">
      <c r="A29" s="2"/>
      <c r="B29" s="6">
        <v>43762.521111111098</v>
      </c>
      <c r="C29" s="3" t="s">
        <v>73</v>
      </c>
      <c r="D29" s="2" t="s">
        <v>18</v>
      </c>
      <c r="E29" s="4" t="s">
        <v>12</v>
      </c>
      <c r="F29" s="2" t="b">
        <v>0</v>
      </c>
      <c r="G29" s="5">
        <v>2437694.719</v>
      </c>
      <c r="H29" s="5">
        <v>0.98754933830842495</v>
      </c>
      <c r="I29" s="5" t="s">
        <v>17</v>
      </c>
      <c r="J29" s="3">
        <v>57547.644</v>
      </c>
      <c r="K29" s="3">
        <v>1.6218797574502699</v>
      </c>
      <c r="L29" s="3">
        <v>0.50999691137455905</v>
      </c>
      <c r="M29" s="5">
        <v>20509.237000000001</v>
      </c>
      <c r="N29" s="5">
        <v>1.5297088048187699</v>
      </c>
      <c r="O29" s="5">
        <v>0.43626522317957001</v>
      </c>
      <c r="P29" s="3">
        <v>2461.9690000000001</v>
      </c>
      <c r="Q29" s="3">
        <v>8.0557983489463805</v>
      </c>
      <c r="R29" s="3" t="s">
        <v>17</v>
      </c>
      <c r="S29" s="5">
        <v>4269.3429999999998</v>
      </c>
      <c r="T29" s="5">
        <v>2.0424712381980701</v>
      </c>
      <c r="U29" s="5">
        <v>4.2347598350758103E-2</v>
      </c>
      <c r="V29" s="3">
        <v>534.62</v>
      </c>
      <c r="W29" s="3">
        <v>16.590929472104399</v>
      </c>
      <c r="X29" s="3">
        <v>94.236266047244101</v>
      </c>
      <c r="Y29" s="5">
        <v>1207.422</v>
      </c>
      <c r="Z29" s="5">
        <v>12.637829453930699</v>
      </c>
      <c r="AA29" s="5">
        <v>1.5485621053258399E-3</v>
      </c>
      <c r="AB29" s="3">
        <v>42.048000000000002</v>
      </c>
      <c r="AC29" s="3">
        <v>97.721032978305104</v>
      </c>
      <c r="AD29" s="3">
        <v>1.3137421681934399E-4</v>
      </c>
      <c r="AE29" s="5">
        <v>1386.653</v>
      </c>
      <c r="AF29" s="5">
        <v>5.9276917106829599</v>
      </c>
      <c r="AG29" s="5" t="s">
        <v>17</v>
      </c>
      <c r="AH29" s="3">
        <v>157.18100000000001</v>
      </c>
      <c r="AI29" s="3">
        <v>41.502710010258397</v>
      </c>
      <c r="AJ29" s="3">
        <v>1.75855147674104E-3</v>
      </c>
      <c r="AK29" s="5">
        <v>335.39100000000002</v>
      </c>
      <c r="AL29" s="5">
        <v>31.222015437696701</v>
      </c>
      <c r="AM29" s="5">
        <v>4.14723076147255E-2</v>
      </c>
      <c r="AN29" s="3">
        <v>224.25299999999999</v>
      </c>
      <c r="AO29" s="3">
        <v>27.6963709971598</v>
      </c>
      <c r="AP29" s="3">
        <v>3.2059340721294398E-2</v>
      </c>
      <c r="AQ29" s="5">
        <v>34.039000000000001</v>
      </c>
      <c r="AR29" s="5">
        <v>77.445796598638495</v>
      </c>
      <c r="AS29" s="5">
        <v>1.0711660318363399E-2</v>
      </c>
      <c r="AT29" s="3">
        <v>6.0060000000000002</v>
      </c>
      <c r="AU29" s="3">
        <v>161.01529717988299</v>
      </c>
      <c r="AV29" s="3">
        <v>1.0483490701478901E-2</v>
      </c>
      <c r="AW29" s="5">
        <v>64.072999999999993</v>
      </c>
      <c r="AX29" s="5">
        <v>44.928287050016102</v>
      </c>
      <c r="AY29" s="5">
        <v>1.1883888417489699E-2</v>
      </c>
      <c r="AZ29" s="3">
        <v>6.0060000000000002</v>
      </c>
      <c r="BA29" s="3">
        <v>140.54567378526099</v>
      </c>
      <c r="BB29" s="3">
        <v>6.2017318031446396E-3</v>
      </c>
    </row>
    <row r="30" spans="1:54" x14ac:dyDescent="0.25">
      <c r="A30" s="2"/>
      <c r="B30" s="6">
        <v>43762.524537037003</v>
      </c>
      <c r="C30" s="3" t="s">
        <v>73</v>
      </c>
      <c r="D30" s="2" t="s">
        <v>6</v>
      </c>
      <c r="E30" s="4" t="s">
        <v>12</v>
      </c>
      <c r="F30" s="2" t="b">
        <v>0</v>
      </c>
      <c r="G30" s="5">
        <v>2607106.6860000002</v>
      </c>
      <c r="H30" s="5">
        <v>1.09778331545316</v>
      </c>
      <c r="I30" s="5" t="s">
        <v>17</v>
      </c>
      <c r="J30" s="3">
        <v>149810.04699999999</v>
      </c>
      <c r="K30" s="3">
        <v>1.1716465755657299</v>
      </c>
      <c r="L30" s="3">
        <v>2.5423053141407301</v>
      </c>
      <c r="M30" s="5">
        <v>52778.606</v>
      </c>
      <c r="N30" s="5">
        <v>1.9251782560398401</v>
      </c>
      <c r="O30" s="5">
        <v>2.1575313730241898</v>
      </c>
      <c r="P30" s="3">
        <v>122817.255</v>
      </c>
      <c r="Q30" s="3">
        <v>1.6254741406602899</v>
      </c>
      <c r="R30" s="3">
        <v>1.8472263468702801</v>
      </c>
      <c r="S30" s="5">
        <v>31810.292000000001</v>
      </c>
      <c r="T30" s="5">
        <v>2.7779935883053999</v>
      </c>
      <c r="U30" s="5">
        <v>1.8509492406488599</v>
      </c>
      <c r="V30" s="3">
        <v>8202.241</v>
      </c>
      <c r="W30" s="3">
        <v>4.1872243558305904</v>
      </c>
      <c r="X30" s="3" t="s">
        <v>17</v>
      </c>
      <c r="Y30" s="5">
        <v>200553.348</v>
      </c>
      <c r="Z30" s="5">
        <v>0.94721830897589099</v>
      </c>
      <c r="AA30" s="5">
        <v>1.4094768787673899</v>
      </c>
      <c r="AB30" s="3">
        <v>105404.018</v>
      </c>
      <c r="AC30" s="3">
        <v>1.14350430384575</v>
      </c>
      <c r="AD30" s="3">
        <v>1.97528067377351</v>
      </c>
      <c r="AE30" s="5">
        <v>3732980.0419999999</v>
      </c>
      <c r="AF30" s="5">
        <v>0.72475914074381398</v>
      </c>
      <c r="AG30" s="5">
        <v>43.1720478812612</v>
      </c>
      <c r="AH30" s="3">
        <v>739517.61199999996</v>
      </c>
      <c r="AI30" s="3">
        <v>0.53644506966794503</v>
      </c>
      <c r="AJ30" s="3">
        <v>9.0204268952072795</v>
      </c>
      <c r="AK30" s="5">
        <v>807173.31499999994</v>
      </c>
      <c r="AL30" s="5">
        <v>0.92688971820964405</v>
      </c>
      <c r="AM30" s="5">
        <v>99.8098935811567</v>
      </c>
      <c r="AN30" s="3">
        <v>699313.08100000001</v>
      </c>
      <c r="AO30" s="3">
        <v>1.4546996747710399</v>
      </c>
      <c r="AP30" s="3">
        <v>99.974209195137504</v>
      </c>
      <c r="AQ30" s="5">
        <v>336444.83799999999</v>
      </c>
      <c r="AR30" s="5">
        <v>0.79181951245331295</v>
      </c>
      <c r="AS30" s="5">
        <v>105.875108567314</v>
      </c>
      <c r="AT30" s="3">
        <v>60777.178</v>
      </c>
      <c r="AU30" s="3">
        <v>2.2236045206971</v>
      </c>
      <c r="AV30" s="3">
        <v>106.086743327527</v>
      </c>
      <c r="AW30" s="5">
        <v>574303.36699999997</v>
      </c>
      <c r="AX30" s="5">
        <v>0.54346448119781698</v>
      </c>
      <c r="AY30" s="5">
        <v>106.51845755960601</v>
      </c>
      <c r="AZ30" s="3">
        <v>101818.565</v>
      </c>
      <c r="BA30" s="3">
        <v>1.6242121537799401</v>
      </c>
      <c r="BB30" s="3">
        <v>105.136768683158</v>
      </c>
    </row>
    <row r="31" spans="1:54" x14ac:dyDescent="0.25">
      <c r="A31" s="2"/>
      <c r="B31" s="6">
        <v>43762.528020833299</v>
      </c>
      <c r="C31" s="3" t="s">
        <v>73</v>
      </c>
      <c r="D31" s="2" t="s">
        <v>18</v>
      </c>
      <c r="E31" s="4" t="s">
        <v>12</v>
      </c>
      <c r="F31" s="2" t="b">
        <v>0</v>
      </c>
      <c r="G31" s="5">
        <v>2474577.3509999998</v>
      </c>
      <c r="H31" s="5">
        <v>0.68997067207125795</v>
      </c>
      <c r="I31" s="5" t="s">
        <v>17</v>
      </c>
      <c r="J31" s="3">
        <v>58183.603000000003</v>
      </c>
      <c r="K31" s="3">
        <v>2.3263366050281098</v>
      </c>
      <c r="L31" s="3">
        <v>0.52400548667163604</v>
      </c>
      <c r="M31" s="5">
        <v>20641.477999999999</v>
      </c>
      <c r="N31" s="5">
        <v>3.1718788152297002</v>
      </c>
      <c r="O31" s="5">
        <v>0.44331903191445998</v>
      </c>
      <c r="P31" s="3">
        <v>2540.0720000000001</v>
      </c>
      <c r="Q31" s="3">
        <v>5.62705698366464</v>
      </c>
      <c r="R31" s="3">
        <v>4.6272729578190498E-5</v>
      </c>
      <c r="S31" s="5">
        <v>4186.2309999999998</v>
      </c>
      <c r="T31" s="5">
        <v>4.9375583849109397</v>
      </c>
      <c r="U31" s="5">
        <v>3.6889670967984199E-2</v>
      </c>
      <c r="V31" s="3">
        <v>576.66999999999996</v>
      </c>
      <c r="W31" s="3">
        <v>19.765305941103001</v>
      </c>
      <c r="X31" s="3">
        <v>93.578252102757801</v>
      </c>
      <c r="Y31" s="5">
        <v>1241.4780000000001</v>
      </c>
      <c r="Z31" s="5">
        <v>13.8964660262835</v>
      </c>
      <c r="AA31" s="5">
        <v>1.7890907567728899E-3</v>
      </c>
      <c r="AB31" s="3">
        <v>35.037999999999997</v>
      </c>
      <c r="AC31" s="3">
        <v>70.314903952492699</v>
      </c>
      <c r="AD31" s="3" t="s">
        <v>17</v>
      </c>
      <c r="AE31" s="5">
        <v>2211.6950000000002</v>
      </c>
      <c r="AF31" s="5">
        <v>8.3025343263858904</v>
      </c>
      <c r="AG31" s="5" t="s">
        <v>17</v>
      </c>
      <c r="AH31" s="3">
        <v>243.28</v>
      </c>
      <c r="AI31" s="3">
        <v>33.210080025259799</v>
      </c>
      <c r="AJ31" s="3">
        <v>2.8087812336630201E-3</v>
      </c>
      <c r="AK31" s="5">
        <v>291.33499999999998</v>
      </c>
      <c r="AL31" s="5">
        <v>31.888412628423499</v>
      </c>
      <c r="AM31" s="5">
        <v>3.6024624211550303E-2</v>
      </c>
      <c r="AN31" s="3">
        <v>260.298</v>
      </c>
      <c r="AO31" s="3">
        <v>24.727484408963601</v>
      </c>
      <c r="AP31" s="3">
        <v>3.7212355112625002E-2</v>
      </c>
      <c r="AQ31" s="5">
        <v>37.040999999999997</v>
      </c>
      <c r="AR31" s="5">
        <v>108.15135300097199</v>
      </c>
      <c r="AS31" s="5">
        <v>1.16563532962925E-2</v>
      </c>
      <c r="AT31" s="3">
        <v>6.0060000000000002</v>
      </c>
      <c r="AU31" s="3">
        <v>161.01529717988299</v>
      </c>
      <c r="AV31" s="3">
        <v>1.0483490701478901E-2</v>
      </c>
      <c r="AW31" s="5">
        <v>108.125</v>
      </c>
      <c r="AX31" s="5">
        <v>29.539788274985401</v>
      </c>
      <c r="AY31" s="5">
        <v>2.0054397876501401E-2</v>
      </c>
      <c r="AZ31" s="3">
        <v>5.0049999999999999</v>
      </c>
      <c r="BA31" s="3">
        <v>141.42135623730999</v>
      </c>
      <c r="BB31" s="3">
        <v>5.1681098359538701E-3</v>
      </c>
    </row>
    <row r="32" spans="1:54" x14ac:dyDescent="0.25">
      <c r="A32" s="2"/>
      <c r="B32" s="6">
        <v>43762.531446759298</v>
      </c>
      <c r="C32" s="3" t="s">
        <v>73</v>
      </c>
      <c r="D32" s="2" t="s">
        <v>44</v>
      </c>
      <c r="E32" s="4" t="s">
        <v>12</v>
      </c>
      <c r="F32" s="2" t="b">
        <v>0</v>
      </c>
      <c r="G32" s="5">
        <v>2810451.0550000002</v>
      </c>
      <c r="H32" s="5">
        <v>1.0108345044842999</v>
      </c>
      <c r="I32" s="5" t="s">
        <v>17</v>
      </c>
      <c r="J32" s="3">
        <v>331113.71000000002</v>
      </c>
      <c r="K32" s="3">
        <v>0.76774525852755304</v>
      </c>
      <c r="L32" s="3">
        <v>6.5359684508702802</v>
      </c>
      <c r="M32" s="5">
        <v>117729.33500000001</v>
      </c>
      <c r="N32" s="5">
        <v>1.24932336666653</v>
      </c>
      <c r="O32" s="5">
        <v>5.6220395025581498</v>
      </c>
      <c r="P32" s="3">
        <v>387305.43300000002</v>
      </c>
      <c r="Q32" s="3">
        <v>0.79087240919314405</v>
      </c>
      <c r="R32" s="3">
        <v>5.9091546366888004</v>
      </c>
      <c r="S32" s="5">
        <v>92970.084000000003</v>
      </c>
      <c r="T32" s="5">
        <v>1.1323614055995199</v>
      </c>
      <c r="U32" s="5">
        <v>5.8672850703913504</v>
      </c>
      <c r="V32" s="3">
        <v>1857.222</v>
      </c>
      <c r="W32" s="3">
        <v>6.47551606354165</v>
      </c>
      <c r="X32" s="3">
        <v>73.539701029275804</v>
      </c>
      <c r="Y32" s="5">
        <v>827982.19200000004</v>
      </c>
      <c r="Z32" s="5">
        <v>0.56608896094965599</v>
      </c>
      <c r="AA32" s="5">
        <v>5.8408432672540096</v>
      </c>
      <c r="AB32" s="3">
        <v>307575.59000000003</v>
      </c>
      <c r="AC32" s="3">
        <v>1.0299576240322399</v>
      </c>
      <c r="AD32" s="3">
        <v>5.7652538379623897</v>
      </c>
      <c r="AE32" s="5">
        <v>6131357.7980000004</v>
      </c>
      <c r="AF32" s="5">
        <v>0.88189847357453799</v>
      </c>
      <c r="AG32" s="5">
        <v>70.977251551527004</v>
      </c>
      <c r="AH32" s="3">
        <v>492099.92099999997</v>
      </c>
      <c r="AI32" s="3">
        <v>0.82983738009876695</v>
      </c>
      <c r="AJ32" s="3">
        <v>6.0024426970502098</v>
      </c>
      <c r="AK32" s="5">
        <v>807897.04399999999</v>
      </c>
      <c r="AL32" s="5">
        <v>1.1109435684258899</v>
      </c>
      <c r="AM32" s="5">
        <v>99.899385284028</v>
      </c>
      <c r="AN32" s="3">
        <v>692005.571</v>
      </c>
      <c r="AO32" s="3">
        <v>0.78250510036774401</v>
      </c>
      <c r="AP32" s="3">
        <v>98.929523269356096</v>
      </c>
      <c r="AQ32" s="5">
        <v>328399.94400000002</v>
      </c>
      <c r="AR32" s="5">
        <v>1.2141078943661601</v>
      </c>
      <c r="AS32" s="5">
        <v>103.343478031011</v>
      </c>
      <c r="AT32" s="3">
        <v>59129.430999999997</v>
      </c>
      <c r="AU32" s="3">
        <v>2.0374156443412499</v>
      </c>
      <c r="AV32" s="3">
        <v>103.21059608262399</v>
      </c>
      <c r="AW32" s="5">
        <v>563668.446</v>
      </c>
      <c r="AX32" s="5">
        <v>1.1340803418224801</v>
      </c>
      <c r="AY32" s="5">
        <v>104.54595409492001</v>
      </c>
      <c r="AZ32" s="3">
        <v>98785.612999999998</v>
      </c>
      <c r="BA32" s="3">
        <v>1.1329798303285099</v>
      </c>
      <c r="BB32" s="3">
        <v>102.004974664542</v>
      </c>
    </row>
    <row r="33" spans="1:54" x14ac:dyDescent="0.25">
      <c r="A33" s="2"/>
      <c r="B33" s="6">
        <v>43762.534930555601</v>
      </c>
      <c r="C33" s="3" t="s">
        <v>73</v>
      </c>
      <c r="D33" s="2" t="s">
        <v>18</v>
      </c>
      <c r="E33" s="4" t="s">
        <v>12</v>
      </c>
      <c r="F33" s="2" t="b">
        <v>0</v>
      </c>
      <c r="G33" s="5">
        <v>2496074.3829999999</v>
      </c>
      <c r="H33" s="5">
        <v>1.1435157023993701</v>
      </c>
      <c r="I33" s="5" t="s">
        <v>17</v>
      </c>
      <c r="J33" s="3">
        <v>57218.444000000003</v>
      </c>
      <c r="K33" s="3">
        <v>2.68249076340246</v>
      </c>
      <c r="L33" s="3">
        <v>0.50274546436650103</v>
      </c>
      <c r="M33" s="5">
        <v>20791.727999999999</v>
      </c>
      <c r="N33" s="5">
        <v>2.3901915569071299</v>
      </c>
      <c r="O33" s="5">
        <v>0.45133345075897402</v>
      </c>
      <c r="P33" s="3">
        <v>2576.1320000000001</v>
      </c>
      <c r="Q33" s="3">
        <v>4.9549359809187203</v>
      </c>
      <c r="R33" s="3">
        <v>6.0007114597038095E-4</v>
      </c>
      <c r="S33" s="5">
        <v>4484.6620000000003</v>
      </c>
      <c r="T33" s="5">
        <v>5.1300948491809999</v>
      </c>
      <c r="U33" s="5">
        <v>5.64874995218465E-2</v>
      </c>
      <c r="V33" s="3">
        <v>578.66499999999996</v>
      </c>
      <c r="W33" s="3">
        <v>22.392849403986499</v>
      </c>
      <c r="X33" s="3">
        <v>93.547033605272603</v>
      </c>
      <c r="Y33" s="5">
        <v>1187.402</v>
      </c>
      <c r="Z33" s="5">
        <v>15.771101183852</v>
      </c>
      <c r="AA33" s="5">
        <v>1.4071660634545199E-3</v>
      </c>
      <c r="AB33" s="3">
        <v>34.037999999999997</v>
      </c>
      <c r="AC33" s="3">
        <v>59.154485232591703</v>
      </c>
      <c r="AD33" s="3" t="s">
        <v>17</v>
      </c>
      <c r="AE33" s="5">
        <v>2717.3389999999999</v>
      </c>
      <c r="AF33" s="5">
        <v>10.284642936379001</v>
      </c>
      <c r="AG33" s="5" t="s">
        <v>17</v>
      </c>
      <c r="AH33" s="3">
        <v>131.15100000000001</v>
      </c>
      <c r="AI33" s="3">
        <v>31.4645531073757</v>
      </c>
      <c r="AJ33" s="3">
        <v>1.44103930386239E-3</v>
      </c>
      <c r="AK33" s="5">
        <v>303.34699999999998</v>
      </c>
      <c r="AL33" s="5">
        <v>22.386828612662299</v>
      </c>
      <c r="AM33" s="5">
        <v>3.7509951364240998E-2</v>
      </c>
      <c r="AN33" s="3">
        <v>246.28100000000001</v>
      </c>
      <c r="AO33" s="3">
        <v>24.4066360597634</v>
      </c>
      <c r="AP33" s="3">
        <v>3.5208476551846002E-2</v>
      </c>
      <c r="AQ33" s="5">
        <v>50.057000000000002</v>
      </c>
      <c r="AR33" s="5">
        <v>46.190213165962703</v>
      </c>
      <c r="AS33" s="5">
        <v>1.5752330578346001E-2</v>
      </c>
      <c r="AT33" s="3">
        <v>5.0049999999999999</v>
      </c>
      <c r="AU33" s="3">
        <v>169.967317119759</v>
      </c>
      <c r="AV33" s="3">
        <v>8.7362422512323994E-3</v>
      </c>
      <c r="AW33" s="5">
        <v>62.073</v>
      </c>
      <c r="AX33" s="5">
        <v>51.460651794048502</v>
      </c>
      <c r="AY33" s="5">
        <v>1.1512940017461899E-2</v>
      </c>
      <c r="AZ33" s="3">
        <v>15.016999999999999</v>
      </c>
      <c r="BA33" s="3">
        <v>84.631749707334293</v>
      </c>
      <c r="BB33" s="3">
        <v>1.55063946866172E-2</v>
      </c>
    </row>
    <row r="34" spans="1:54" x14ac:dyDescent="0.25">
      <c r="A34" s="2"/>
      <c r="B34" s="6">
        <v>43762.538356481498</v>
      </c>
      <c r="C34" s="3" t="s">
        <v>73</v>
      </c>
      <c r="D34" s="2" t="s">
        <v>40</v>
      </c>
      <c r="E34" s="4" t="s">
        <v>12</v>
      </c>
      <c r="F34" s="2" t="b">
        <v>0</v>
      </c>
      <c r="G34" s="5">
        <v>2612617.0419999999</v>
      </c>
      <c r="H34" s="5">
        <v>1.3597880841525001</v>
      </c>
      <c r="I34" s="5" t="s">
        <v>17</v>
      </c>
      <c r="J34" s="3">
        <v>112984.231</v>
      </c>
      <c r="K34" s="3">
        <v>1.20730779759999</v>
      </c>
      <c r="L34" s="3">
        <v>1.7311253224867</v>
      </c>
      <c r="M34" s="5">
        <v>39995.347999999998</v>
      </c>
      <c r="N34" s="5">
        <v>2.1363845365935501</v>
      </c>
      <c r="O34" s="5">
        <v>1.47566525781969</v>
      </c>
      <c r="P34" s="3">
        <v>98417.271999999997</v>
      </c>
      <c r="Q34" s="3">
        <v>1.00435883865742</v>
      </c>
      <c r="R34" s="3">
        <v>1.47249889414159</v>
      </c>
      <c r="S34" s="5">
        <v>26458.544000000002</v>
      </c>
      <c r="T34" s="5">
        <v>2.7012644530217802</v>
      </c>
      <c r="U34" s="5">
        <v>1.49950237431301</v>
      </c>
      <c r="V34" s="3">
        <v>5058.4949999999999</v>
      </c>
      <c r="W34" s="3">
        <v>7.0629591858423302</v>
      </c>
      <c r="X34" s="3">
        <v>23.4449977211254</v>
      </c>
      <c r="Y34" s="5">
        <v>191133.68299999999</v>
      </c>
      <c r="Z34" s="5">
        <v>1.8014375411088499</v>
      </c>
      <c r="AA34" s="5">
        <v>1.3429482400683901</v>
      </c>
      <c r="AB34" s="3">
        <v>80017.168999999994</v>
      </c>
      <c r="AC34" s="3">
        <v>1.2221785856209</v>
      </c>
      <c r="AD34" s="3">
        <v>1.49937065595302</v>
      </c>
      <c r="AE34" s="5">
        <v>17576.939999999999</v>
      </c>
      <c r="AF34" s="5">
        <v>2.4642643651499001</v>
      </c>
      <c r="AG34" s="5">
        <v>9.8124388682253705E-2</v>
      </c>
      <c r="AH34" s="3">
        <v>771493.85699999996</v>
      </c>
      <c r="AI34" s="3">
        <v>0.71919587492488302</v>
      </c>
      <c r="AJ34" s="3">
        <v>9.4104709609179995</v>
      </c>
      <c r="AK34" s="5">
        <v>821877.09400000004</v>
      </c>
      <c r="AL34" s="5">
        <v>0.79150969686678596</v>
      </c>
      <c r="AM34" s="5">
        <v>101.628068922138</v>
      </c>
      <c r="AN34" s="3">
        <v>705142.99600000004</v>
      </c>
      <c r="AO34" s="3">
        <v>0.92587677626317599</v>
      </c>
      <c r="AP34" s="3">
        <v>100.807657271021</v>
      </c>
      <c r="AQ34" s="5">
        <v>338629.614</v>
      </c>
      <c r="AR34" s="5">
        <v>1.1330949115564799</v>
      </c>
      <c r="AS34" s="5">
        <v>106.56263106749699</v>
      </c>
      <c r="AT34" s="3">
        <v>60961.072</v>
      </c>
      <c r="AU34" s="3">
        <v>1.4024739399913999</v>
      </c>
      <c r="AV34" s="3">
        <v>106.40773084651801</v>
      </c>
      <c r="AW34" s="5">
        <v>578273.47100000002</v>
      </c>
      <c r="AX34" s="5">
        <v>1.0286245314571101</v>
      </c>
      <c r="AY34" s="5">
        <v>107.254809422978</v>
      </c>
      <c r="AZ34" s="3">
        <v>103109.34</v>
      </c>
      <c r="BA34" s="3">
        <v>1.11477011158547</v>
      </c>
      <c r="BB34" s="3">
        <v>106.46960923730499</v>
      </c>
    </row>
    <row r="35" spans="1:54" x14ac:dyDescent="0.25">
      <c r="A35" s="2"/>
      <c r="B35" s="6">
        <v>43762.541851851798</v>
      </c>
      <c r="C35" s="3" t="s">
        <v>73</v>
      </c>
      <c r="D35" s="2" t="s">
        <v>18</v>
      </c>
      <c r="E35" s="4" t="s">
        <v>12</v>
      </c>
      <c r="F35" s="2" t="b">
        <v>0</v>
      </c>
      <c r="G35" s="5">
        <v>2462554.14</v>
      </c>
      <c r="H35" s="5">
        <v>0.822384009541406</v>
      </c>
      <c r="I35" s="5" t="s">
        <v>17</v>
      </c>
      <c r="J35" s="3">
        <v>58029.061999999998</v>
      </c>
      <c r="K35" s="3">
        <v>1.89745658875182</v>
      </c>
      <c r="L35" s="3">
        <v>0.52060133760701799</v>
      </c>
      <c r="M35" s="5">
        <v>20431.115000000002</v>
      </c>
      <c r="N35" s="5">
        <v>2.6145657322562501</v>
      </c>
      <c r="O35" s="5">
        <v>0.432098152104887</v>
      </c>
      <c r="P35" s="3">
        <v>2531.0590000000002</v>
      </c>
      <c r="Q35" s="3">
        <v>5.7745464519533396</v>
      </c>
      <c r="R35" s="3" t="s">
        <v>17</v>
      </c>
      <c r="S35" s="5">
        <v>4644.9040000000005</v>
      </c>
      <c r="T35" s="5">
        <v>4.58409659501487</v>
      </c>
      <c r="U35" s="5">
        <v>6.7010519057779397E-2</v>
      </c>
      <c r="V35" s="3">
        <v>513.58900000000006</v>
      </c>
      <c r="W35" s="3">
        <v>21.137040943723299</v>
      </c>
      <c r="X35" s="3">
        <v>94.565366909705304</v>
      </c>
      <c r="Y35" s="5">
        <v>1104.299</v>
      </c>
      <c r="Z35" s="5">
        <v>10.6249887176608</v>
      </c>
      <c r="AA35" s="5">
        <v>8.2023123490142496E-4</v>
      </c>
      <c r="AB35" s="3">
        <v>34.036999999999999</v>
      </c>
      <c r="AC35" s="3">
        <v>81.087098031271395</v>
      </c>
      <c r="AD35" s="3" t="s">
        <v>17</v>
      </c>
      <c r="AE35" s="5">
        <v>1685.0219999999999</v>
      </c>
      <c r="AF35" s="5">
        <v>14.5956604497966</v>
      </c>
      <c r="AG35" s="5" t="s">
        <v>17</v>
      </c>
      <c r="AH35" s="3">
        <v>138.161</v>
      </c>
      <c r="AI35" s="3">
        <v>41.106161854966501</v>
      </c>
      <c r="AJ35" s="3">
        <v>1.5265468079684E-3</v>
      </c>
      <c r="AK35" s="5">
        <v>304.351</v>
      </c>
      <c r="AL35" s="5">
        <v>17.350738758012</v>
      </c>
      <c r="AM35" s="5">
        <v>3.7634099587792499E-2</v>
      </c>
      <c r="AN35" s="3">
        <v>275.31599999999997</v>
      </c>
      <c r="AO35" s="3">
        <v>26.790876539715601</v>
      </c>
      <c r="AP35" s="3">
        <v>3.9359337221905197E-2</v>
      </c>
      <c r="AQ35" s="5">
        <v>57.064999999999998</v>
      </c>
      <c r="AR35" s="5">
        <v>52.340425915028902</v>
      </c>
      <c r="AS35" s="5">
        <v>1.79576631530717E-2</v>
      </c>
      <c r="AT35" s="3">
        <v>5.0049999999999999</v>
      </c>
      <c r="AU35" s="3">
        <v>141.42135623730999</v>
      </c>
      <c r="AV35" s="3">
        <v>8.7362422512323994E-3</v>
      </c>
      <c r="AW35" s="5">
        <v>64.075000000000003</v>
      </c>
      <c r="AX35" s="5">
        <v>51.137787305110699</v>
      </c>
      <c r="AY35" s="5">
        <v>1.1884259365889801E-2</v>
      </c>
      <c r="AZ35" s="3">
        <v>8.0079999999999991</v>
      </c>
      <c r="BA35" s="3">
        <v>153.65907428821501</v>
      </c>
      <c r="BB35" s="3">
        <v>8.2689757375261908E-3</v>
      </c>
    </row>
    <row r="36" spans="1:54" x14ac:dyDescent="0.25">
      <c r="A36" s="2"/>
      <c r="B36" s="6">
        <v>43762.545277777797</v>
      </c>
      <c r="C36" s="3" t="s">
        <v>73</v>
      </c>
      <c r="D36" s="2" t="s">
        <v>81</v>
      </c>
      <c r="E36" s="4" t="s">
        <v>12</v>
      </c>
      <c r="F36" s="2" t="b">
        <v>0</v>
      </c>
      <c r="G36" s="5">
        <v>2555765.5490000001</v>
      </c>
      <c r="H36" s="5">
        <v>1.09571247286174</v>
      </c>
      <c r="I36" s="5" t="s">
        <v>17</v>
      </c>
      <c r="J36" s="3">
        <v>107832.747</v>
      </c>
      <c r="K36" s="3">
        <v>1.3627167392011601</v>
      </c>
      <c r="L36" s="3">
        <v>1.6176511024415601</v>
      </c>
      <c r="M36" s="5">
        <v>38381.887000000002</v>
      </c>
      <c r="N36" s="5">
        <v>1.5054325223232501</v>
      </c>
      <c r="O36" s="5">
        <v>1.38960234771462</v>
      </c>
      <c r="P36" s="3">
        <v>94220.797999999995</v>
      </c>
      <c r="Q36" s="3">
        <v>1.7849987664981</v>
      </c>
      <c r="R36" s="3">
        <v>1.40805073397435</v>
      </c>
      <c r="S36" s="5">
        <v>25272.460999999999</v>
      </c>
      <c r="T36" s="5">
        <v>2.5992639098517301</v>
      </c>
      <c r="U36" s="5">
        <v>1.4216128411055</v>
      </c>
      <c r="V36" s="3">
        <v>2759.3609999999999</v>
      </c>
      <c r="W36" s="3">
        <v>6.74786376079558</v>
      </c>
      <c r="X36" s="3">
        <v>59.422696466493598</v>
      </c>
      <c r="Y36" s="5">
        <v>182662.421</v>
      </c>
      <c r="Z36" s="5">
        <v>1.1828018205541799</v>
      </c>
      <c r="AA36" s="5">
        <v>1.2831179245611499</v>
      </c>
      <c r="AB36" s="3">
        <v>77613.573000000004</v>
      </c>
      <c r="AC36" s="3">
        <v>2.08302248249122</v>
      </c>
      <c r="AD36" s="3">
        <v>1.4543120740394799</v>
      </c>
      <c r="AE36" s="5">
        <v>3714672.4309999999</v>
      </c>
      <c r="AF36" s="5">
        <v>0.60342313978849904</v>
      </c>
      <c r="AG36" s="5">
        <v>42.959801561307003</v>
      </c>
      <c r="AH36" s="3">
        <v>1178921.5209999999</v>
      </c>
      <c r="AI36" s="3">
        <v>0.65043747798431195</v>
      </c>
      <c r="AJ36" s="3">
        <v>14.3802459469923</v>
      </c>
      <c r="AK36" s="5">
        <v>813291.25600000005</v>
      </c>
      <c r="AL36" s="5">
        <v>0.87688304982096299</v>
      </c>
      <c r="AM36" s="5">
        <v>100.56639906616</v>
      </c>
      <c r="AN36" s="3">
        <v>702770.12100000004</v>
      </c>
      <c r="AO36" s="3">
        <v>1.21423749016192</v>
      </c>
      <c r="AP36" s="3">
        <v>100.468429665977</v>
      </c>
      <c r="AQ36" s="5">
        <v>335966.05599999998</v>
      </c>
      <c r="AR36" s="5">
        <v>0.952693860341011</v>
      </c>
      <c r="AS36" s="5">
        <v>105.724441680786</v>
      </c>
      <c r="AT36" s="3">
        <v>62085.345000000001</v>
      </c>
      <c r="AU36" s="3">
        <v>1.9527973478676499</v>
      </c>
      <c r="AV36" s="3">
        <v>108.37015268158601</v>
      </c>
      <c r="AW36" s="5">
        <v>572108.03500000003</v>
      </c>
      <c r="AX36" s="5">
        <v>0.72234744101175596</v>
      </c>
      <c r="AY36" s="5">
        <v>106.11128011314101</v>
      </c>
      <c r="AZ36" s="3">
        <v>102848.07799999999</v>
      </c>
      <c r="BA36" s="3">
        <v>1.08997122322035</v>
      </c>
      <c r="BB36" s="3">
        <v>106.199832871279</v>
      </c>
    </row>
    <row r="37" spans="1:54" x14ac:dyDescent="0.25">
      <c r="A37" s="2"/>
      <c r="B37" s="6">
        <v>43762.5487615741</v>
      </c>
      <c r="C37" s="3" t="s">
        <v>73</v>
      </c>
      <c r="D37" s="2" t="s">
        <v>18</v>
      </c>
      <c r="E37" s="4" t="s">
        <v>12</v>
      </c>
      <c r="F37" s="2" t="b">
        <v>0</v>
      </c>
      <c r="G37" s="5">
        <v>2470778.997</v>
      </c>
      <c r="H37" s="5">
        <v>0.52239079015926504</v>
      </c>
      <c r="I37" s="5" t="s">
        <v>17</v>
      </c>
      <c r="J37" s="3">
        <v>57343.315999999999</v>
      </c>
      <c r="K37" s="3">
        <v>1.4760019986444799</v>
      </c>
      <c r="L37" s="3">
        <v>0.50549608007364</v>
      </c>
      <c r="M37" s="5">
        <v>20435.846000000001</v>
      </c>
      <c r="N37" s="5">
        <v>1.9651762772003001</v>
      </c>
      <c r="O37" s="5">
        <v>0.43235050628494298</v>
      </c>
      <c r="P37" s="3">
        <v>2502.0239999999999</v>
      </c>
      <c r="Q37" s="3">
        <v>6.6587954903437998</v>
      </c>
      <c r="R37" s="3" t="s">
        <v>17</v>
      </c>
      <c r="S37" s="5">
        <v>4812.1229999999996</v>
      </c>
      <c r="T37" s="5">
        <v>6.6270360631997498</v>
      </c>
      <c r="U37" s="5">
        <v>7.79917150225026E-2</v>
      </c>
      <c r="V37" s="3">
        <v>548.63499999999999</v>
      </c>
      <c r="W37" s="3">
        <v>14.0250015312473</v>
      </c>
      <c r="X37" s="3">
        <v>94.016954146364796</v>
      </c>
      <c r="Y37" s="5">
        <v>988.14599999999996</v>
      </c>
      <c r="Z37" s="5">
        <v>9.2750911090261408</v>
      </c>
      <c r="AA37" s="5" t="s">
        <v>17</v>
      </c>
      <c r="AB37" s="3">
        <v>22.023</v>
      </c>
      <c r="AC37" s="3">
        <v>87.835071611622098</v>
      </c>
      <c r="AD37" s="3" t="s">
        <v>17</v>
      </c>
      <c r="AE37" s="5">
        <v>2408.9380000000001</v>
      </c>
      <c r="AF37" s="5">
        <v>10.6709790340808</v>
      </c>
      <c r="AG37" s="5" t="s">
        <v>17</v>
      </c>
      <c r="AH37" s="3">
        <v>181.209</v>
      </c>
      <c r="AI37" s="3">
        <v>44.080532430306299</v>
      </c>
      <c r="AJ37" s="3">
        <v>2.0516433895312199E-3</v>
      </c>
      <c r="AK37" s="5">
        <v>308.35599999999999</v>
      </c>
      <c r="AL37" s="5">
        <v>16.2553567355117</v>
      </c>
      <c r="AM37" s="5">
        <v>3.81293322922985E-2</v>
      </c>
      <c r="AN37" s="3">
        <v>277.32</v>
      </c>
      <c r="AO37" s="3">
        <v>34.797069590314003</v>
      </c>
      <c r="AP37" s="3">
        <v>3.9645830240083203E-2</v>
      </c>
      <c r="AQ37" s="5">
        <v>37.042000000000002</v>
      </c>
      <c r="AR37" s="5">
        <v>68.672817393440596</v>
      </c>
      <c r="AS37" s="5">
        <v>1.16566679841599E-2</v>
      </c>
      <c r="AT37" s="3">
        <v>3.0030000000000001</v>
      </c>
      <c r="AU37" s="3">
        <v>224.98285257018401</v>
      </c>
      <c r="AV37" s="3">
        <v>5.24174535073944E-3</v>
      </c>
      <c r="AW37" s="5">
        <v>52.06</v>
      </c>
      <c r="AX37" s="5">
        <v>68.322582759442398</v>
      </c>
      <c r="AY37" s="5">
        <v>9.6557868527229092E-3</v>
      </c>
      <c r="AZ37" s="3">
        <v>2.0019999999999998</v>
      </c>
      <c r="BA37" s="3">
        <v>210.81851067789199</v>
      </c>
      <c r="BB37" s="3">
        <v>2.0672439343815499E-3</v>
      </c>
    </row>
    <row r="38" spans="1:54" x14ac:dyDescent="0.25">
      <c r="A38" s="2"/>
      <c r="B38" s="6">
        <v>43762.552175925899</v>
      </c>
      <c r="C38" s="3" t="s">
        <v>73</v>
      </c>
      <c r="D38" s="2" t="s">
        <v>3</v>
      </c>
      <c r="E38" s="4" t="s">
        <v>12</v>
      </c>
      <c r="F38" s="2" t="b">
        <v>0</v>
      </c>
      <c r="G38" s="5">
        <v>2570745.0049999999</v>
      </c>
      <c r="H38" s="5">
        <v>0.85301826781052104</v>
      </c>
      <c r="I38" s="5" t="s">
        <v>17</v>
      </c>
      <c r="J38" s="3">
        <v>109014.879</v>
      </c>
      <c r="K38" s="3">
        <v>1.4003912988330101</v>
      </c>
      <c r="L38" s="3">
        <v>1.6436904935549499</v>
      </c>
      <c r="M38" s="5">
        <v>38240.671999999999</v>
      </c>
      <c r="N38" s="5">
        <v>2.2144268926477602</v>
      </c>
      <c r="O38" s="5">
        <v>1.3820698608119399</v>
      </c>
      <c r="P38" s="3">
        <v>97090.9</v>
      </c>
      <c r="Q38" s="3">
        <v>1.9939422335554</v>
      </c>
      <c r="R38" s="3">
        <v>1.45212887991123</v>
      </c>
      <c r="S38" s="5">
        <v>26096.557000000001</v>
      </c>
      <c r="T38" s="5">
        <v>2.1904993055548299</v>
      </c>
      <c r="U38" s="5">
        <v>1.4757308520357399</v>
      </c>
      <c r="V38" s="3">
        <v>3961.9659999999999</v>
      </c>
      <c r="W38" s="3">
        <v>8.1058466701849401</v>
      </c>
      <c r="X38" s="3">
        <v>40.603888863424999</v>
      </c>
      <c r="Y38" s="5">
        <v>187191.734</v>
      </c>
      <c r="Z38" s="5">
        <v>1.3500932195967801</v>
      </c>
      <c r="AA38" s="5">
        <v>1.3151072817337901</v>
      </c>
      <c r="AB38" s="3">
        <v>79678.521999999997</v>
      </c>
      <c r="AC38" s="3">
        <v>1.60515572917976</v>
      </c>
      <c r="AD38" s="3">
        <v>1.4930222706215099</v>
      </c>
      <c r="AE38" s="5">
        <v>6997884.2949999999</v>
      </c>
      <c r="AF38" s="5">
        <v>0.58610814330225502</v>
      </c>
      <c r="AG38" s="5">
        <v>81.0231860063856</v>
      </c>
      <c r="AH38" s="3">
        <v>1701025.395</v>
      </c>
      <c r="AI38" s="3">
        <v>0.64737736091223697</v>
      </c>
      <c r="AJ38" s="3">
        <v>20.748833557522499</v>
      </c>
      <c r="AK38" s="5">
        <v>818212.18200000003</v>
      </c>
      <c r="AL38" s="5">
        <v>1.0916122500274399</v>
      </c>
      <c r="AM38" s="5">
        <v>101.17488932624801</v>
      </c>
      <c r="AN38" s="3">
        <v>702804.58600000001</v>
      </c>
      <c r="AO38" s="3">
        <v>1.37103562700319</v>
      </c>
      <c r="AP38" s="3">
        <v>100.473356802639</v>
      </c>
      <c r="AQ38" s="5">
        <v>338003.69699999999</v>
      </c>
      <c r="AR38" s="5">
        <v>0.97728955344917701</v>
      </c>
      <c r="AS38" s="5">
        <v>106.365662581599</v>
      </c>
      <c r="AT38" s="3">
        <v>61356.915999999997</v>
      </c>
      <c r="AU38" s="3">
        <v>1.1692396364108999</v>
      </c>
      <c r="AV38" s="3">
        <v>107.098677715188</v>
      </c>
      <c r="AW38" s="5">
        <v>578189.19299999997</v>
      </c>
      <c r="AX38" s="5">
        <v>0.65175715794772804</v>
      </c>
      <c r="AY38" s="5">
        <v>107.239178028349</v>
      </c>
      <c r="AZ38" s="3">
        <v>104093.232</v>
      </c>
      <c r="BA38" s="3">
        <v>1.2634996254647599</v>
      </c>
      <c r="BB38" s="3">
        <v>107.48556566542</v>
      </c>
    </row>
    <row r="39" spans="1:54" x14ac:dyDescent="0.25">
      <c r="A39" s="2"/>
      <c r="B39" s="6">
        <v>43762.555648148104</v>
      </c>
      <c r="C39" s="3" t="s">
        <v>73</v>
      </c>
      <c r="D39" s="2" t="s">
        <v>18</v>
      </c>
      <c r="E39" s="4" t="s">
        <v>12</v>
      </c>
      <c r="F39" s="2" t="b">
        <v>0</v>
      </c>
      <c r="G39" s="5">
        <v>2461606.3790000002</v>
      </c>
      <c r="H39" s="5">
        <v>0.99616012816695998</v>
      </c>
      <c r="I39" s="5" t="s">
        <v>17</v>
      </c>
      <c r="J39" s="3">
        <v>57576.654999999999</v>
      </c>
      <c r="K39" s="3">
        <v>3.3544348315775601</v>
      </c>
      <c r="L39" s="3">
        <v>0.51063595064901501</v>
      </c>
      <c r="M39" s="5">
        <v>21130.454000000002</v>
      </c>
      <c r="N39" s="5">
        <v>3.3643647949839601</v>
      </c>
      <c r="O39" s="5">
        <v>0.46940128461938402</v>
      </c>
      <c r="P39" s="3">
        <v>2459.9670000000001</v>
      </c>
      <c r="Q39" s="3">
        <v>5.0287235777062698</v>
      </c>
      <c r="R39" s="3" t="s">
        <v>17</v>
      </c>
      <c r="S39" s="5">
        <v>4934.2489999999998</v>
      </c>
      <c r="T39" s="5">
        <v>5.8242006963907098</v>
      </c>
      <c r="U39" s="5">
        <v>8.6011674108418507E-2</v>
      </c>
      <c r="V39" s="3">
        <v>585.67700000000002</v>
      </c>
      <c r="W39" s="3">
        <v>26.4852377473137</v>
      </c>
      <c r="X39" s="3">
        <v>93.437307237169406</v>
      </c>
      <c r="Y39" s="5">
        <v>1129.329</v>
      </c>
      <c r="Z39" s="5">
        <v>12.880754593131</v>
      </c>
      <c r="AA39" s="5">
        <v>9.970116009373549E-4</v>
      </c>
      <c r="AB39" s="3">
        <v>32.036999999999999</v>
      </c>
      <c r="AC39" s="3">
        <v>80.420020721927102</v>
      </c>
      <c r="AD39" s="3" t="s">
        <v>17</v>
      </c>
      <c r="AE39" s="5">
        <v>3255.0990000000002</v>
      </c>
      <c r="AF39" s="5">
        <v>7.0726103047477702</v>
      </c>
      <c r="AG39" s="5" t="s">
        <v>17</v>
      </c>
      <c r="AH39" s="3">
        <v>230.26900000000001</v>
      </c>
      <c r="AI39" s="3">
        <v>31.619474481249501</v>
      </c>
      <c r="AJ39" s="3">
        <v>2.6500739389521402E-3</v>
      </c>
      <c r="AK39" s="5">
        <v>333.38600000000002</v>
      </c>
      <c r="AL39" s="5">
        <v>18.133863948206201</v>
      </c>
      <c r="AM39" s="5">
        <v>4.1224382128449699E-2</v>
      </c>
      <c r="AN39" s="3">
        <v>300.346</v>
      </c>
      <c r="AO39" s="3">
        <v>21.886097575422699</v>
      </c>
      <c r="AP39" s="3">
        <v>4.29376407373721E-2</v>
      </c>
      <c r="AQ39" s="5">
        <v>44.048999999999999</v>
      </c>
      <c r="AR39" s="5">
        <v>55.878918959068699</v>
      </c>
      <c r="AS39" s="5">
        <v>1.3861685871018299E-2</v>
      </c>
      <c r="AT39" s="3">
        <v>9.01</v>
      </c>
      <c r="AU39" s="3">
        <v>142.96914455185501</v>
      </c>
      <c r="AV39" s="3">
        <v>1.5726981555165599E-2</v>
      </c>
      <c r="AW39" s="5">
        <v>68.078999999999994</v>
      </c>
      <c r="AX39" s="5">
        <v>41.477437266480003</v>
      </c>
      <c r="AY39" s="5">
        <v>1.26268980627454E-2</v>
      </c>
      <c r="AZ39" s="3">
        <v>11.012</v>
      </c>
      <c r="BA39" s="3">
        <v>131.74801890445099</v>
      </c>
      <c r="BB39" s="3">
        <v>1.13708742284763E-2</v>
      </c>
    </row>
    <row r="40" spans="1:54" x14ac:dyDescent="0.25">
      <c r="A40" s="2"/>
      <c r="B40" s="6">
        <v>43762.559074074103</v>
      </c>
      <c r="C40" s="3" t="s">
        <v>73</v>
      </c>
      <c r="D40" s="2" t="s">
        <v>62</v>
      </c>
      <c r="E40" s="4" t="s">
        <v>12</v>
      </c>
      <c r="F40" s="2" t="b">
        <v>0</v>
      </c>
      <c r="G40" s="5">
        <v>3231634.443</v>
      </c>
      <c r="H40" s="5">
        <v>0.82971413571320496</v>
      </c>
      <c r="I40" s="5">
        <v>7.44924567825261</v>
      </c>
      <c r="J40" s="3">
        <v>707719.08400000003</v>
      </c>
      <c r="K40" s="3">
        <v>0.65576767442797801</v>
      </c>
      <c r="L40" s="3">
        <v>14.8316364718636</v>
      </c>
      <c r="M40" s="5">
        <v>252634.34599999999</v>
      </c>
      <c r="N40" s="5">
        <v>0.51356886958005099</v>
      </c>
      <c r="O40" s="5">
        <v>12.8179480707956</v>
      </c>
      <c r="P40" s="3">
        <v>856050.35600000003</v>
      </c>
      <c r="Q40" s="3">
        <v>0.98086410450752104</v>
      </c>
      <c r="R40" s="3">
        <v>13.1079953479833</v>
      </c>
      <c r="S40" s="5">
        <v>202333.42</v>
      </c>
      <c r="T40" s="5">
        <v>1.2491114440165201</v>
      </c>
      <c r="U40" s="5">
        <v>13.049125794064301</v>
      </c>
      <c r="V40" s="3">
        <v>4369.5479999999998</v>
      </c>
      <c r="W40" s="3">
        <v>6.3284019752306797</v>
      </c>
      <c r="X40" s="3">
        <v>34.225895057916198</v>
      </c>
      <c r="Y40" s="5">
        <v>1915336.3859999999</v>
      </c>
      <c r="Z40" s="5">
        <v>0.92232974939702395</v>
      </c>
      <c r="AA40" s="5">
        <v>13.5205425251854</v>
      </c>
      <c r="AB40" s="3">
        <v>687087.12699999998</v>
      </c>
      <c r="AC40" s="3">
        <v>0.82096565680603195</v>
      </c>
      <c r="AD40" s="3">
        <v>12.879698893224999</v>
      </c>
      <c r="AE40" s="5">
        <v>425243.609</v>
      </c>
      <c r="AF40" s="5">
        <v>0.62454847523276702</v>
      </c>
      <c r="AG40" s="5">
        <v>4.8243418215976899</v>
      </c>
      <c r="AH40" s="3">
        <v>2663075.2080000001</v>
      </c>
      <c r="AI40" s="3">
        <v>0.89262445630217901</v>
      </c>
      <c r="AJ40" s="3">
        <v>32.483851864980402</v>
      </c>
      <c r="AK40" s="5">
        <v>823609.69</v>
      </c>
      <c r="AL40" s="5">
        <v>0.68306477391479203</v>
      </c>
      <c r="AM40" s="5">
        <v>101.842310670676</v>
      </c>
      <c r="AN40" s="3">
        <v>708120.60900000005</v>
      </c>
      <c r="AO40" s="3">
        <v>0.686068188059346</v>
      </c>
      <c r="AP40" s="3">
        <v>101.23333857607901</v>
      </c>
      <c r="AQ40" s="5">
        <v>345059.74900000001</v>
      </c>
      <c r="AR40" s="5">
        <v>0.63804278607200804</v>
      </c>
      <c r="AS40" s="5">
        <v>108.586116537729</v>
      </c>
      <c r="AT40" s="3">
        <v>62304.563999999998</v>
      </c>
      <c r="AU40" s="3">
        <v>1.9543120976791499</v>
      </c>
      <c r="AV40" s="3">
        <v>108.75280009219</v>
      </c>
      <c r="AW40" s="5">
        <v>588585.51100000006</v>
      </c>
      <c r="AX40" s="5">
        <v>0.90568505120446896</v>
      </c>
      <c r="AY40" s="5">
        <v>109.167426792489</v>
      </c>
      <c r="AZ40" s="3">
        <v>105088.469</v>
      </c>
      <c r="BA40" s="3">
        <v>1.2611475258246501</v>
      </c>
      <c r="BB40" s="3">
        <v>108.513236820027</v>
      </c>
    </row>
    <row r="41" spans="1:54" x14ac:dyDescent="0.25">
      <c r="A41" s="2"/>
      <c r="B41" s="6">
        <v>43762.562557870398</v>
      </c>
      <c r="C41" s="3" t="s">
        <v>73</v>
      </c>
      <c r="D41" s="2" t="s">
        <v>18</v>
      </c>
      <c r="E41" s="4" t="s">
        <v>12</v>
      </c>
      <c r="F41" s="2" t="b">
        <v>0</v>
      </c>
      <c r="G41" s="5">
        <v>2484317.2140000002</v>
      </c>
      <c r="H41" s="5">
        <v>0.58752191714589896</v>
      </c>
      <c r="I41" s="5" t="s">
        <v>17</v>
      </c>
      <c r="J41" s="3">
        <v>57276.63</v>
      </c>
      <c r="K41" s="3">
        <v>1.7100559143345699</v>
      </c>
      <c r="L41" s="3">
        <v>0.50402715542242704</v>
      </c>
      <c r="M41" s="5">
        <v>20904.998</v>
      </c>
      <c r="N41" s="5">
        <v>3.87249782933235</v>
      </c>
      <c r="O41" s="5">
        <v>0.45737533576741302</v>
      </c>
      <c r="P41" s="3">
        <v>2531.069</v>
      </c>
      <c r="Q41" s="3">
        <v>10.601272434482899</v>
      </c>
      <c r="R41" s="3" t="s">
        <v>17</v>
      </c>
      <c r="S41" s="5">
        <v>4968.3440000000001</v>
      </c>
      <c r="T41" s="5">
        <v>5.2383960743596401</v>
      </c>
      <c r="U41" s="5">
        <v>8.8250677310310902E-2</v>
      </c>
      <c r="V41" s="3">
        <v>584.678</v>
      </c>
      <c r="W41" s="3">
        <v>23.867306597591298</v>
      </c>
      <c r="X41" s="3">
        <v>93.452939958466501</v>
      </c>
      <c r="Y41" s="5">
        <v>1170.386</v>
      </c>
      <c r="Z41" s="5">
        <v>12.691572525064</v>
      </c>
      <c r="AA41" s="5">
        <v>1.2869864906032401E-3</v>
      </c>
      <c r="AB41" s="3">
        <v>89.102000000000004</v>
      </c>
      <c r="AC41" s="3">
        <v>52.556714757002503</v>
      </c>
      <c r="AD41" s="3">
        <v>1.0134636001266301E-3</v>
      </c>
      <c r="AE41" s="5">
        <v>2124.5859999999998</v>
      </c>
      <c r="AF41" s="5">
        <v>7.62118445574961</v>
      </c>
      <c r="AG41" s="5" t="s">
        <v>17</v>
      </c>
      <c r="AH41" s="3">
        <v>304.36099999999999</v>
      </c>
      <c r="AI41" s="3">
        <v>36.471637875252298</v>
      </c>
      <c r="AJ41" s="3">
        <v>3.5538431250038099E-3</v>
      </c>
      <c r="AK41" s="5">
        <v>347.399</v>
      </c>
      <c r="AL41" s="5">
        <v>22.034239588271699</v>
      </c>
      <c r="AM41" s="5">
        <v>4.2957140152979703E-2</v>
      </c>
      <c r="AN41" s="3">
        <v>252.28700000000001</v>
      </c>
      <c r="AO41" s="3">
        <v>35.729306089272299</v>
      </c>
      <c r="AP41" s="3">
        <v>3.6067097842852502E-2</v>
      </c>
      <c r="AQ41" s="5">
        <v>33.036999999999999</v>
      </c>
      <c r="AR41" s="5">
        <v>49.595599569490098</v>
      </c>
      <c r="AS41" s="5">
        <v>1.03963430752305E-2</v>
      </c>
      <c r="AT41" s="3">
        <v>11.010999999999999</v>
      </c>
      <c r="AU41" s="3">
        <v>90.402629637432099</v>
      </c>
      <c r="AV41" s="3">
        <v>1.9219732952711299E-2</v>
      </c>
      <c r="AW41" s="5">
        <v>90.102999999999994</v>
      </c>
      <c r="AX41" s="5">
        <v>35.907756233742901</v>
      </c>
      <c r="AY41" s="5">
        <v>1.6711781843851199E-2</v>
      </c>
      <c r="AZ41" s="3">
        <v>3.0030000000000001</v>
      </c>
      <c r="BA41" s="3">
        <v>161.01529717988299</v>
      </c>
      <c r="BB41" s="3">
        <v>3.1008659015723198E-3</v>
      </c>
    </row>
    <row r="42" spans="1:54" x14ac:dyDescent="0.25">
      <c r="A42" s="2"/>
      <c r="B42" s="6">
        <v>43762.565972222197</v>
      </c>
      <c r="C42" s="3" t="s">
        <v>73</v>
      </c>
      <c r="D42" s="2" t="s">
        <v>82</v>
      </c>
      <c r="E42" s="4" t="s">
        <v>12</v>
      </c>
      <c r="F42" s="2" t="b">
        <v>0</v>
      </c>
      <c r="G42" s="5">
        <v>2538908.4810000001</v>
      </c>
      <c r="H42" s="5">
        <v>1.1415912118342399</v>
      </c>
      <c r="I42" s="5" t="s">
        <v>17</v>
      </c>
      <c r="J42" s="3">
        <v>79702.206999999995</v>
      </c>
      <c r="K42" s="3">
        <v>1.74011689280098</v>
      </c>
      <c r="L42" s="3">
        <v>0.99800614461025206</v>
      </c>
      <c r="M42" s="5">
        <v>28976.542000000001</v>
      </c>
      <c r="N42" s="5">
        <v>2.4182518805372202</v>
      </c>
      <c r="O42" s="5">
        <v>0.88791599691828405</v>
      </c>
      <c r="P42" s="3">
        <v>43382.673000000003</v>
      </c>
      <c r="Q42" s="3">
        <v>2.0274605546397302</v>
      </c>
      <c r="R42" s="3">
        <v>0.62729440792475499</v>
      </c>
      <c r="S42" s="5">
        <v>14316.032999999999</v>
      </c>
      <c r="T42" s="5">
        <v>5.4485023745740797</v>
      </c>
      <c r="U42" s="5">
        <v>0.70210917859477695</v>
      </c>
      <c r="V42" s="3">
        <v>2281.7620000000002</v>
      </c>
      <c r="W42" s="3">
        <v>7.5734824351715497</v>
      </c>
      <c r="X42" s="3">
        <v>66.896342170958405</v>
      </c>
      <c r="Y42" s="5">
        <v>79844.055999999997</v>
      </c>
      <c r="Z42" s="5">
        <v>1.19269318838308</v>
      </c>
      <c r="AA42" s="5">
        <v>0.556938611739902</v>
      </c>
      <c r="AB42" s="3">
        <v>35393.235999999997</v>
      </c>
      <c r="AC42" s="3">
        <v>2.29920932457475</v>
      </c>
      <c r="AD42" s="3">
        <v>0.66283608841964503</v>
      </c>
      <c r="AE42" s="5">
        <v>3120006.247</v>
      </c>
      <c r="AF42" s="5">
        <v>0.81392121653123695</v>
      </c>
      <c r="AG42" s="5">
        <v>36.065635569075503</v>
      </c>
      <c r="AH42" s="3">
        <v>3248606.93</v>
      </c>
      <c r="AI42" s="3">
        <v>0.65096637318431205</v>
      </c>
      <c r="AJ42" s="3">
        <v>39.626128059432901</v>
      </c>
      <c r="AK42" s="5">
        <v>831872.56499999994</v>
      </c>
      <c r="AL42" s="5">
        <v>1.1034723771063799</v>
      </c>
      <c r="AM42" s="5">
        <v>102.86404498609301</v>
      </c>
      <c r="AN42" s="3">
        <v>713952.27099999995</v>
      </c>
      <c r="AO42" s="3">
        <v>1.4665566648608199</v>
      </c>
      <c r="AP42" s="3">
        <v>102.06703640411</v>
      </c>
      <c r="AQ42" s="5">
        <v>345967.79800000001</v>
      </c>
      <c r="AR42" s="5">
        <v>1.2216958189260501</v>
      </c>
      <c r="AS42" s="5">
        <v>108.871868541032</v>
      </c>
      <c r="AT42" s="3">
        <v>62588.925000000003</v>
      </c>
      <c r="AU42" s="3">
        <v>1.41595893276296</v>
      </c>
      <c r="AV42" s="3">
        <v>109.249153055787</v>
      </c>
      <c r="AW42" s="5">
        <v>589375.90099999995</v>
      </c>
      <c r="AX42" s="5">
        <v>0.79256680523251999</v>
      </c>
      <c r="AY42" s="5">
        <v>109.31402374543801</v>
      </c>
      <c r="AZ42" s="3">
        <v>105848.974</v>
      </c>
      <c r="BA42" s="3">
        <v>1.92395796018847</v>
      </c>
      <c r="BB42" s="3">
        <v>109.2985262048</v>
      </c>
    </row>
    <row r="43" spans="1:54" x14ac:dyDescent="0.25">
      <c r="A43" s="2"/>
      <c r="B43" s="6">
        <v>43762.569444444402</v>
      </c>
      <c r="C43" s="3" t="s">
        <v>73</v>
      </c>
      <c r="D43" s="2" t="s">
        <v>18</v>
      </c>
      <c r="E43" s="4" t="s">
        <v>12</v>
      </c>
      <c r="F43" s="2" t="b">
        <v>0</v>
      </c>
      <c r="G43" s="5">
        <v>2490524.3199999998</v>
      </c>
      <c r="H43" s="5">
        <v>1.0031086234579001</v>
      </c>
      <c r="I43" s="5" t="s">
        <v>17</v>
      </c>
      <c r="J43" s="3">
        <v>58131.175000000003</v>
      </c>
      <c r="K43" s="3">
        <v>2.0676933514535198</v>
      </c>
      <c r="L43" s="3">
        <v>0.52285062985590602</v>
      </c>
      <c r="M43" s="5">
        <v>20762.707999999999</v>
      </c>
      <c r="N43" s="5">
        <v>2.0885507428108898</v>
      </c>
      <c r="O43" s="5">
        <v>0.44978550776484499</v>
      </c>
      <c r="P43" s="3">
        <v>2466.9769999999999</v>
      </c>
      <c r="Q43" s="3">
        <v>5.6185162735618297</v>
      </c>
      <c r="R43" s="3" t="s">
        <v>17</v>
      </c>
      <c r="S43" s="5">
        <v>5134.57</v>
      </c>
      <c r="T43" s="5">
        <v>6.57593991727851</v>
      </c>
      <c r="U43" s="5">
        <v>9.9166663414952505E-2</v>
      </c>
      <c r="V43" s="3">
        <v>635.73599999999999</v>
      </c>
      <c r="W43" s="3">
        <v>9.6299054830329691</v>
      </c>
      <c r="X43" s="3">
        <v>92.653965500022196</v>
      </c>
      <c r="Y43" s="5">
        <v>1046.2180000000001</v>
      </c>
      <c r="Z43" s="5">
        <v>12.3231100626965</v>
      </c>
      <c r="AA43" s="5">
        <v>4.1002027046942998E-4</v>
      </c>
      <c r="AB43" s="3">
        <v>52.061</v>
      </c>
      <c r="AC43" s="3">
        <v>45.147153217603403</v>
      </c>
      <c r="AD43" s="3">
        <v>3.1908112792266799E-4</v>
      </c>
      <c r="AE43" s="5">
        <v>2497.0520000000001</v>
      </c>
      <c r="AF43" s="5">
        <v>7.9777562398075297</v>
      </c>
      <c r="AG43" s="5" t="s">
        <v>17</v>
      </c>
      <c r="AH43" s="3">
        <v>442.51100000000002</v>
      </c>
      <c r="AI43" s="3">
        <v>28.754385061396299</v>
      </c>
      <c r="AJ43" s="3">
        <v>5.2389874462940803E-3</v>
      </c>
      <c r="AK43" s="5">
        <v>399.46100000000001</v>
      </c>
      <c r="AL43" s="5">
        <v>18.920359803517599</v>
      </c>
      <c r="AM43" s="5">
        <v>4.9394794350730499E-2</v>
      </c>
      <c r="AN43" s="3">
        <v>313.363</v>
      </c>
      <c r="AO43" s="3">
        <v>19.2895651001833</v>
      </c>
      <c r="AP43" s="3">
        <v>4.4798558710237898E-2</v>
      </c>
      <c r="AQ43" s="5">
        <v>47.052999999999997</v>
      </c>
      <c r="AR43" s="5">
        <v>44.914035625478498</v>
      </c>
      <c r="AS43" s="5">
        <v>1.4807008224682099E-2</v>
      </c>
      <c r="AT43" s="3">
        <v>9.01</v>
      </c>
      <c r="AU43" s="3">
        <v>169.33482329667899</v>
      </c>
      <c r="AV43" s="3">
        <v>1.5726981555165599E-2</v>
      </c>
      <c r="AW43" s="5">
        <v>86.099000000000004</v>
      </c>
      <c r="AX43" s="5">
        <v>36.8529177798899</v>
      </c>
      <c r="AY43" s="5">
        <v>1.5969143146995601E-2</v>
      </c>
      <c r="AZ43" s="3">
        <v>8.0090000000000003</v>
      </c>
      <c r="BA43" s="3">
        <v>164.583320325096</v>
      </c>
      <c r="BB43" s="3">
        <v>8.2700083269039992E-3</v>
      </c>
    </row>
    <row r="44" spans="1:54" x14ac:dyDescent="0.25">
      <c r="A44" s="2"/>
      <c r="B44" s="6">
        <v>43762.572870370401</v>
      </c>
      <c r="C44" s="3" t="s">
        <v>73</v>
      </c>
      <c r="D44" s="2" t="s">
        <v>7</v>
      </c>
      <c r="E44" s="4" t="s">
        <v>12</v>
      </c>
      <c r="F44" s="2" t="b">
        <v>0</v>
      </c>
      <c r="G44" s="5">
        <v>2524726.4410000001</v>
      </c>
      <c r="H44" s="5">
        <v>0.926671493089673</v>
      </c>
      <c r="I44" s="5" t="s">
        <v>17</v>
      </c>
      <c r="J44" s="3">
        <v>55518.555</v>
      </c>
      <c r="K44" s="3">
        <v>1.8270815392312101</v>
      </c>
      <c r="L44" s="3">
        <v>0.46530119035957102</v>
      </c>
      <c r="M44" s="5">
        <v>20225.495999999999</v>
      </c>
      <c r="N44" s="5">
        <v>3.2601311753518898</v>
      </c>
      <c r="O44" s="5">
        <v>0.42113031990262401</v>
      </c>
      <c r="P44" s="3">
        <v>34808.212</v>
      </c>
      <c r="Q44" s="3">
        <v>2.0463190172741399</v>
      </c>
      <c r="R44" s="3">
        <v>0.49561046662645802</v>
      </c>
      <c r="S44" s="5">
        <v>12232.671</v>
      </c>
      <c r="T44" s="5">
        <v>2.8556457683083001</v>
      </c>
      <c r="U44" s="5">
        <v>0.56529574000551697</v>
      </c>
      <c r="V44" s="3">
        <v>3454.2840000000001</v>
      </c>
      <c r="W44" s="3">
        <v>7.8837025898690296</v>
      </c>
      <c r="X44" s="3">
        <v>48.548284472574402</v>
      </c>
      <c r="Y44" s="5">
        <v>65803.535000000003</v>
      </c>
      <c r="Z44" s="5">
        <v>1.69972809451938</v>
      </c>
      <c r="AA44" s="5">
        <v>0.45777407151956001</v>
      </c>
      <c r="AB44" s="3">
        <v>27646.644</v>
      </c>
      <c r="AC44" s="3">
        <v>2.5829657815101101</v>
      </c>
      <c r="AD44" s="3">
        <v>0.51761598895917205</v>
      </c>
      <c r="AE44" s="5">
        <v>7079045.7019999996</v>
      </c>
      <c r="AF44" s="5">
        <v>0.54174012963436802</v>
      </c>
      <c r="AG44" s="5">
        <v>81.964117619912599</v>
      </c>
      <c r="AH44" s="3">
        <v>4335793.1090000002</v>
      </c>
      <c r="AI44" s="3">
        <v>0.81583954799835001</v>
      </c>
      <c r="AJ44" s="3">
        <v>52.887551264117</v>
      </c>
      <c r="AK44" s="5">
        <v>835311.77099999995</v>
      </c>
      <c r="AL44" s="5">
        <v>0.71795602678673798</v>
      </c>
      <c r="AM44" s="5">
        <v>103.289315220483</v>
      </c>
      <c r="AN44" s="3">
        <v>710786.36600000004</v>
      </c>
      <c r="AO44" s="3">
        <v>1.22081921315935</v>
      </c>
      <c r="AP44" s="3">
        <v>101.614436764033</v>
      </c>
      <c r="AQ44" s="5">
        <v>348460.24200000003</v>
      </c>
      <c r="AR44" s="5">
        <v>0.73729291242984096</v>
      </c>
      <c r="AS44" s="5">
        <v>109.656210428001</v>
      </c>
      <c r="AT44" s="3">
        <v>62568.123</v>
      </c>
      <c r="AU44" s="3">
        <v>1.71201826196804</v>
      </c>
      <c r="AV44" s="3">
        <v>109.21284310347799</v>
      </c>
      <c r="AW44" s="5">
        <v>592387.44799999997</v>
      </c>
      <c r="AX44" s="5">
        <v>0.56483134888484099</v>
      </c>
      <c r="AY44" s="5">
        <v>109.87258801606799</v>
      </c>
      <c r="AZ44" s="3">
        <v>104512.584</v>
      </c>
      <c r="BA44" s="3">
        <v>1.6964340890556799</v>
      </c>
      <c r="BB44" s="3">
        <v>107.91858408618501</v>
      </c>
    </row>
    <row r="45" spans="1:54" x14ac:dyDescent="0.25">
      <c r="A45" s="2"/>
      <c r="B45" s="6">
        <v>43762.576331018499</v>
      </c>
      <c r="C45" s="3" t="s">
        <v>73</v>
      </c>
      <c r="D45" s="2" t="s">
        <v>18</v>
      </c>
      <c r="E45" s="4" t="s">
        <v>12</v>
      </c>
      <c r="F45" s="2" t="b">
        <v>0</v>
      </c>
      <c r="G45" s="5">
        <v>2493363.66</v>
      </c>
      <c r="H45" s="5">
        <v>0.95637905830032299</v>
      </c>
      <c r="I45" s="5" t="s">
        <v>17</v>
      </c>
      <c r="J45" s="3">
        <v>58365.383000000002</v>
      </c>
      <c r="K45" s="3">
        <v>1.6209108603114299</v>
      </c>
      <c r="L45" s="3">
        <v>0.52800964231296299</v>
      </c>
      <c r="M45" s="5">
        <v>20793.703000000001</v>
      </c>
      <c r="N45" s="5">
        <v>2.3297168856386801</v>
      </c>
      <c r="O45" s="5">
        <v>0.45143879836109002</v>
      </c>
      <c r="P45" s="3">
        <v>2487.0100000000002</v>
      </c>
      <c r="Q45" s="3">
        <v>7.83271960042961</v>
      </c>
      <c r="R45" s="3" t="s">
        <v>17</v>
      </c>
      <c r="S45" s="5">
        <v>5318.8149999999996</v>
      </c>
      <c r="T45" s="5">
        <v>7.7279563921988004</v>
      </c>
      <c r="U45" s="5">
        <v>0.111265949085363</v>
      </c>
      <c r="V45" s="3">
        <v>594.68799999999999</v>
      </c>
      <c r="W45" s="3">
        <v>16.327158271894699</v>
      </c>
      <c r="X45" s="3">
        <v>93.296299778102494</v>
      </c>
      <c r="Y45" s="5">
        <v>1117.3109999999999</v>
      </c>
      <c r="Z45" s="5">
        <v>8.2366806966182207</v>
      </c>
      <c r="AA45" s="5">
        <v>9.1213159937843301E-4</v>
      </c>
      <c r="AB45" s="3">
        <v>32.036000000000001</v>
      </c>
      <c r="AC45" s="3">
        <v>50.610952603247704</v>
      </c>
      <c r="AD45" s="3" t="s">
        <v>17</v>
      </c>
      <c r="AE45" s="5">
        <v>3363.2339999999999</v>
      </c>
      <c r="AF45" s="5">
        <v>9.36284786375853</v>
      </c>
      <c r="AG45" s="5" t="s">
        <v>17</v>
      </c>
      <c r="AH45" s="3">
        <v>463.53699999999998</v>
      </c>
      <c r="AI45" s="3">
        <v>26.058005642999799</v>
      </c>
      <c r="AJ45" s="3">
        <v>5.4954611668836502E-3</v>
      </c>
      <c r="AK45" s="5">
        <v>336.38600000000002</v>
      </c>
      <c r="AL45" s="5">
        <v>14.728998483767899</v>
      </c>
      <c r="AM45" s="5">
        <v>4.1595342955794999E-2</v>
      </c>
      <c r="AN45" s="3">
        <v>261.3</v>
      </c>
      <c r="AO45" s="3">
        <v>29.206134253975701</v>
      </c>
      <c r="AP45" s="3">
        <v>3.7355601621714002E-2</v>
      </c>
      <c r="AQ45" s="5">
        <v>45.052999999999997</v>
      </c>
      <c r="AR45" s="5">
        <v>36.665759785111497</v>
      </c>
      <c r="AS45" s="5">
        <v>1.41776324898859E-2</v>
      </c>
      <c r="AT45" s="3">
        <v>7.008</v>
      </c>
      <c r="AU45" s="3">
        <v>223.871740223573</v>
      </c>
      <c r="AV45" s="3">
        <v>1.22324846546727E-2</v>
      </c>
      <c r="AW45" s="5">
        <v>70.078999999999994</v>
      </c>
      <c r="AX45" s="5">
        <v>55.122528250823102</v>
      </c>
      <c r="AY45" s="5">
        <v>1.29978464627731E-2</v>
      </c>
      <c r="AZ45" s="3">
        <v>12.013</v>
      </c>
      <c r="BA45" s="3">
        <v>122.984778292871</v>
      </c>
      <c r="BB45" s="3">
        <v>1.24044961956671E-2</v>
      </c>
    </row>
    <row r="46" spans="1:54" x14ac:dyDescent="0.25">
      <c r="A46" s="2"/>
      <c r="B46" s="6">
        <v>43762.579768518503</v>
      </c>
      <c r="C46" s="3" t="s">
        <v>73</v>
      </c>
      <c r="D46" s="2" t="s">
        <v>47</v>
      </c>
      <c r="E46" s="4" t="s">
        <v>12</v>
      </c>
      <c r="F46" s="2" t="b">
        <v>0</v>
      </c>
      <c r="G46" s="5">
        <v>2479660.861</v>
      </c>
      <c r="H46" s="5">
        <v>1.1678363951494899</v>
      </c>
      <c r="I46" s="5" t="s">
        <v>17</v>
      </c>
      <c r="J46" s="3">
        <v>35518.985999999997</v>
      </c>
      <c r="K46" s="3">
        <v>2.7200857868618602</v>
      </c>
      <c r="L46" s="3">
        <v>2.47610482347035E-2</v>
      </c>
      <c r="M46" s="5">
        <v>12647.891</v>
      </c>
      <c r="N46" s="5">
        <v>3.86327630254097</v>
      </c>
      <c r="O46" s="5">
        <v>1.6936640646196498E-2</v>
      </c>
      <c r="P46" s="3">
        <v>2435.9409999999998</v>
      </c>
      <c r="Q46" s="3">
        <v>6.6564348904563504</v>
      </c>
      <c r="R46" s="3" t="s">
        <v>17</v>
      </c>
      <c r="S46" s="5">
        <v>4959.348</v>
      </c>
      <c r="T46" s="5">
        <v>4.8302763435370801</v>
      </c>
      <c r="U46" s="5">
        <v>8.7659914066309602E-2</v>
      </c>
      <c r="V46" s="3">
        <v>3529.3960000000002</v>
      </c>
      <c r="W46" s="3">
        <v>5.9929975601754402</v>
      </c>
      <c r="X46" s="3">
        <v>47.372904130166198</v>
      </c>
      <c r="Y46" s="5">
        <v>1069.2539999999999</v>
      </c>
      <c r="Z46" s="5">
        <v>9.4341066296828995</v>
      </c>
      <c r="AA46" s="5">
        <v>5.7271753423306104E-4</v>
      </c>
      <c r="AB46" s="3">
        <v>43.048999999999999</v>
      </c>
      <c r="AC46" s="3">
        <v>55.9558150413813</v>
      </c>
      <c r="AD46" s="3">
        <v>1.50139284033409E-4</v>
      </c>
      <c r="AE46" s="5">
        <v>3319.145</v>
      </c>
      <c r="AF46" s="5">
        <v>7.8089367468375102</v>
      </c>
      <c r="AG46" s="5" t="s">
        <v>17</v>
      </c>
      <c r="AH46" s="3">
        <v>240.28299999999999</v>
      </c>
      <c r="AI46" s="3">
        <v>42.629124527446798</v>
      </c>
      <c r="AJ46" s="3">
        <v>2.7722240311229699E-3</v>
      </c>
      <c r="AK46" s="5">
        <v>838831.20299999998</v>
      </c>
      <c r="AL46" s="5">
        <v>0.67040422221911999</v>
      </c>
      <c r="AM46" s="5">
        <v>103.724505689319</v>
      </c>
      <c r="AN46" s="3">
        <v>716858.08499999996</v>
      </c>
      <c r="AO46" s="3">
        <v>1.2154579969967201</v>
      </c>
      <c r="AP46" s="3">
        <v>102.482453281917</v>
      </c>
      <c r="AQ46" s="5">
        <v>351184.614</v>
      </c>
      <c r="AR46" s="5">
        <v>0.99576771252871699</v>
      </c>
      <c r="AS46" s="5">
        <v>110.51353724268</v>
      </c>
      <c r="AT46" s="3">
        <v>62996.66</v>
      </c>
      <c r="AU46" s="3">
        <v>1.9844837032209901</v>
      </c>
      <c r="AV46" s="3">
        <v>109.960855700004</v>
      </c>
      <c r="AW46" s="5">
        <v>599100.71499999997</v>
      </c>
      <c r="AX46" s="5">
        <v>0.69466326033468595</v>
      </c>
      <c r="AY46" s="5">
        <v>111.117725842372</v>
      </c>
      <c r="AZ46" s="3">
        <v>105217.60000000001</v>
      </c>
      <c r="BA46" s="3">
        <v>0.99255389475163402</v>
      </c>
      <c r="BB46" s="3">
        <v>108.646576118973</v>
      </c>
    </row>
    <row r="47" spans="1:54" x14ac:dyDescent="0.25">
      <c r="A47" s="2"/>
      <c r="B47" s="6">
        <v>43762.583252314798</v>
      </c>
      <c r="C47" s="3" t="s">
        <v>73</v>
      </c>
      <c r="D47" s="2" t="s">
        <v>18</v>
      </c>
      <c r="E47" s="4" t="s">
        <v>12</v>
      </c>
      <c r="F47" s="2" t="b">
        <v>0</v>
      </c>
      <c r="G47" s="5">
        <v>2489284.1570000001</v>
      </c>
      <c r="H47" s="5">
        <v>0.85929569262854599</v>
      </c>
      <c r="I47" s="5" t="s">
        <v>17</v>
      </c>
      <c r="J47" s="3">
        <v>57459.531999999999</v>
      </c>
      <c r="K47" s="3">
        <v>1.5868804241560199</v>
      </c>
      <c r="L47" s="3">
        <v>0.50805602589833199</v>
      </c>
      <c r="M47" s="5">
        <v>20567.272000000001</v>
      </c>
      <c r="N47" s="5">
        <v>2.3961264226015699</v>
      </c>
      <c r="O47" s="5">
        <v>0.43936084246503598</v>
      </c>
      <c r="P47" s="3">
        <v>2452.9630000000002</v>
      </c>
      <c r="Q47" s="3">
        <v>6.8574451476986296</v>
      </c>
      <c r="R47" s="3" t="s">
        <v>17</v>
      </c>
      <c r="S47" s="5">
        <v>5417.9679999999998</v>
      </c>
      <c r="T47" s="5">
        <v>5.7280368347694202</v>
      </c>
      <c r="U47" s="5">
        <v>0.117777281670119</v>
      </c>
      <c r="V47" s="3">
        <v>607.70000000000005</v>
      </c>
      <c r="W47" s="3">
        <v>15.0211269596597</v>
      </c>
      <c r="X47" s="3">
        <v>93.092683191998802</v>
      </c>
      <c r="Y47" s="5">
        <v>1044.2260000000001</v>
      </c>
      <c r="Z47" s="5">
        <v>5.9639289378025904</v>
      </c>
      <c r="AA47" s="5">
        <v>3.9595129367584001E-4</v>
      </c>
      <c r="AB47" s="3">
        <v>44.05</v>
      </c>
      <c r="AC47" s="3">
        <v>98.317819700268203</v>
      </c>
      <c r="AD47" s="3">
        <v>1.68904351247473E-4</v>
      </c>
      <c r="AE47" s="5">
        <v>2075.5169999999998</v>
      </c>
      <c r="AF47" s="5">
        <v>5.4447964885520701</v>
      </c>
      <c r="AG47" s="5" t="s">
        <v>17</v>
      </c>
      <c r="AH47" s="3">
        <v>206.24</v>
      </c>
      <c r="AI47" s="3">
        <v>31.312312074388501</v>
      </c>
      <c r="AJ47" s="3">
        <v>2.3569698282298501E-3</v>
      </c>
      <c r="AK47" s="5">
        <v>393.45499999999998</v>
      </c>
      <c r="AL47" s="5">
        <v>20.778131287933</v>
      </c>
      <c r="AM47" s="5">
        <v>4.8652130774385197E-2</v>
      </c>
      <c r="AN47" s="3">
        <v>298.34399999999999</v>
      </c>
      <c r="AO47" s="3">
        <v>25.839498238257001</v>
      </c>
      <c r="AP47" s="3">
        <v>4.2651433640369898E-2</v>
      </c>
      <c r="AQ47" s="5">
        <v>57.066000000000003</v>
      </c>
      <c r="AR47" s="5">
        <v>64.621030120225299</v>
      </c>
      <c r="AS47" s="5">
        <v>1.79579778409391E-2</v>
      </c>
      <c r="AT47" s="3">
        <v>5.0049999999999999</v>
      </c>
      <c r="AU47" s="3">
        <v>141.42135623730999</v>
      </c>
      <c r="AV47" s="3">
        <v>8.7362422512323994E-3</v>
      </c>
      <c r="AW47" s="5">
        <v>117.134</v>
      </c>
      <c r="AX47" s="5">
        <v>26.1295259441628</v>
      </c>
      <c r="AY47" s="5">
        <v>2.1725334944426501E-2</v>
      </c>
      <c r="AZ47" s="3">
        <v>12.012</v>
      </c>
      <c r="BA47" s="3">
        <v>86.066296582386997</v>
      </c>
      <c r="BB47" s="3">
        <v>1.24034636062893E-2</v>
      </c>
    </row>
    <row r="48" spans="1:54" x14ac:dyDescent="0.25">
      <c r="A48" s="2"/>
      <c r="B48" s="6">
        <v>43762.586666666699</v>
      </c>
      <c r="C48" s="3" t="s">
        <v>73</v>
      </c>
      <c r="D48" s="2" t="s">
        <v>18</v>
      </c>
      <c r="E48" s="4" t="s">
        <v>12</v>
      </c>
      <c r="F48" s="2" t="b">
        <v>0</v>
      </c>
      <c r="G48" s="5">
        <v>2452608.841</v>
      </c>
      <c r="H48" s="5">
        <v>0.91224987333984997</v>
      </c>
      <c r="I48" s="5" t="s">
        <v>17</v>
      </c>
      <c r="J48" s="3">
        <v>57100.133000000002</v>
      </c>
      <c r="K48" s="3">
        <v>1.7115370997755901</v>
      </c>
      <c r="L48" s="3">
        <v>0.50013937096744099</v>
      </c>
      <c r="M48" s="5">
        <v>20602.391</v>
      </c>
      <c r="N48" s="5">
        <v>3.34427121661377</v>
      </c>
      <c r="O48" s="5">
        <v>0.44123410952261</v>
      </c>
      <c r="P48" s="3">
        <v>2558.0909999999999</v>
      </c>
      <c r="Q48" s="3">
        <v>7.6665594705597799</v>
      </c>
      <c r="R48" s="3">
        <v>3.2300300314920798E-4</v>
      </c>
      <c r="S48" s="5">
        <v>5396.942</v>
      </c>
      <c r="T48" s="5">
        <v>4.2829829747221098</v>
      </c>
      <c r="U48" s="5">
        <v>0.116396513776791</v>
      </c>
      <c r="V48" s="3">
        <v>603.69600000000003</v>
      </c>
      <c r="W48" s="3">
        <v>11.649683767461999</v>
      </c>
      <c r="X48" s="3">
        <v>93.155339264144501</v>
      </c>
      <c r="Y48" s="5">
        <v>961.12800000000004</v>
      </c>
      <c r="Z48" s="5">
        <v>15.5433620920571</v>
      </c>
      <c r="AA48" s="5" t="s">
        <v>17</v>
      </c>
      <c r="AB48" s="3">
        <v>33.037999999999997</v>
      </c>
      <c r="AC48" s="3">
        <v>47.490110794379198</v>
      </c>
      <c r="AD48" s="3" t="s">
        <v>17</v>
      </c>
      <c r="AE48" s="5">
        <v>1929.328</v>
      </c>
      <c r="AF48" s="5">
        <v>7.7219040474669498</v>
      </c>
      <c r="AG48" s="5" t="s">
        <v>17</v>
      </c>
      <c r="AH48" s="3">
        <v>219.256</v>
      </c>
      <c r="AI48" s="3">
        <v>24.205887288468801</v>
      </c>
      <c r="AJ48" s="3">
        <v>2.5157381126012898E-3</v>
      </c>
      <c r="AK48" s="5">
        <v>262.30200000000002</v>
      </c>
      <c r="AL48" s="5">
        <v>25.749545753326</v>
      </c>
      <c r="AM48" s="5">
        <v>3.2434588978111301E-2</v>
      </c>
      <c r="AN48" s="3">
        <v>286.33</v>
      </c>
      <c r="AO48" s="3">
        <v>27.541642680697802</v>
      </c>
      <c r="AP48" s="3">
        <v>4.0933905137180898E-2</v>
      </c>
      <c r="AQ48" s="5">
        <v>54.063000000000002</v>
      </c>
      <c r="AR48" s="5">
        <v>68.852295420265705</v>
      </c>
      <c r="AS48" s="5">
        <v>1.7012970175142701E-2</v>
      </c>
      <c r="AT48" s="3">
        <v>5.0049999999999999</v>
      </c>
      <c r="AU48" s="3">
        <v>141.42135623730999</v>
      </c>
      <c r="AV48" s="3">
        <v>8.7362422512323994E-3</v>
      </c>
      <c r="AW48" s="5">
        <v>73.084000000000003</v>
      </c>
      <c r="AX48" s="5">
        <v>48.774950051960197</v>
      </c>
      <c r="AY48" s="5">
        <v>1.3555196433814899E-2</v>
      </c>
      <c r="AZ48" s="3">
        <v>6.0060000000000002</v>
      </c>
      <c r="BA48" s="3">
        <v>140.54567378526099</v>
      </c>
      <c r="BB48" s="3">
        <v>6.2017318031446396E-3</v>
      </c>
    </row>
    <row r="49" spans="1:54" x14ac:dyDescent="0.25">
      <c r="A49" s="2"/>
      <c r="B49" s="6">
        <v>43762.590150463002</v>
      </c>
      <c r="C49" s="3" t="s">
        <v>73</v>
      </c>
      <c r="D49" s="2" t="s">
        <v>18</v>
      </c>
      <c r="E49" s="4" t="s">
        <v>12</v>
      </c>
      <c r="F49" s="2" t="b">
        <v>0</v>
      </c>
      <c r="G49" s="5">
        <v>2444775.0299999998</v>
      </c>
      <c r="H49" s="5">
        <v>0.60005744777576298</v>
      </c>
      <c r="I49" s="5" t="s">
        <v>17</v>
      </c>
      <c r="J49" s="3">
        <v>56602.311000000002</v>
      </c>
      <c r="K49" s="3">
        <v>1.4726069824560899</v>
      </c>
      <c r="L49" s="3">
        <v>0.48917360592356002</v>
      </c>
      <c r="M49" s="5">
        <v>20238.423999999999</v>
      </c>
      <c r="N49" s="5">
        <v>3.1034172784129699</v>
      </c>
      <c r="O49" s="5">
        <v>0.42181990663688002</v>
      </c>
      <c r="P49" s="3">
        <v>2507.0329999999999</v>
      </c>
      <c r="Q49" s="3">
        <v>8.1681275619509304</v>
      </c>
      <c r="R49" s="3" t="s">
        <v>17</v>
      </c>
      <c r="S49" s="5">
        <v>5409.9650000000001</v>
      </c>
      <c r="T49" s="5">
        <v>6.83398993340115</v>
      </c>
      <c r="U49" s="5">
        <v>0.11725172828619899</v>
      </c>
      <c r="V49" s="3">
        <v>597.69200000000001</v>
      </c>
      <c r="W49" s="3">
        <v>15.3331048010422</v>
      </c>
      <c r="X49" s="3">
        <v>93.2492920756236</v>
      </c>
      <c r="Y49" s="5">
        <v>985.15300000000002</v>
      </c>
      <c r="Z49" s="5">
        <v>14.0517321741606</v>
      </c>
      <c r="AA49" s="5" t="s">
        <v>17</v>
      </c>
      <c r="AB49" s="3">
        <v>47.052999999999997</v>
      </c>
      <c r="AC49" s="3">
        <v>56.783328788082798</v>
      </c>
      <c r="AD49" s="3">
        <v>2.25199552889667E-4</v>
      </c>
      <c r="AE49" s="5">
        <v>1755.116</v>
      </c>
      <c r="AF49" s="5">
        <v>7.0753169472590196</v>
      </c>
      <c r="AG49" s="5" t="s">
        <v>17</v>
      </c>
      <c r="AH49" s="3">
        <v>201.232</v>
      </c>
      <c r="AI49" s="3">
        <v>34.1862884357231</v>
      </c>
      <c r="AJ49" s="3">
        <v>2.29588258421232E-3</v>
      </c>
      <c r="AK49" s="5">
        <v>230.26599999999999</v>
      </c>
      <c r="AL49" s="5">
        <v>27.422721756810699</v>
      </c>
      <c r="AM49" s="5">
        <v>2.8473221956499699E-2</v>
      </c>
      <c r="AN49" s="3">
        <v>236.27199999999999</v>
      </c>
      <c r="AO49" s="3">
        <v>18.970549696686501</v>
      </c>
      <c r="AP49" s="3">
        <v>3.3777584027423001E-2</v>
      </c>
      <c r="AQ49" s="5">
        <v>35.037999999999997</v>
      </c>
      <c r="AR49" s="5">
        <v>75.298514207568502</v>
      </c>
      <c r="AS49" s="5">
        <v>1.10260334978941E-2</v>
      </c>
      <c r="AT49" s="3">
        <v>10.01</v>
      </c>
      <c r="AU49" s="3">
        <v>124.721912892465</v>
      </c>
      <c r="AV49" s="3">
        <v>1.7472484502464799E-2</v>
      </c>
      <c r="AW49" s="5">
        <v>46.052999999999997</v>
      </c>
      <c r="AX49" s="5">
        <v>42.501794730012001</v>
      </c>
      <c r="AY49" s="5">
        <v>8.5416433332395E-3</v>
      </c>
      <c r="AZ49" s="3">
        <v>10.01</v>
      </c>
      <c r="BA49" s="3">
        <v>94.280904158206297</v>
      </c>
      <c r="BB49" s="3">
        <v>1.03362196719077E-2</v>
      </c>
    </row>
    <row r="50" spans="1:54" x14ac:dyDescent="0.25">
      <c r="A50" s="2"/>
      <c r="B50" s="6">
        <v>43762.593564814801</v>
      </c>
      <c r="C50" s="3" t="s">
        <v>73</v>
      </c>
      <c r="D50" s="2" t="s">
        <v>59</v>
      </c>
      <c r="E50" s="4" t="s">
        <v>12</v>
      </c>
      <c r="F50" s="2" t="b">
        <v>0</v>
      </c>
      <c r="G50" s="5">
        <v>2520029.378</v>
      </c>
      <c r="H50" s="5">
        <v>1.0322357615761499</v>
      </c>
      <c r="I50" s="5" t="s">
        <v>17</v>
      </c>
      <c r="J50" s="3">
        <v>76500.486000000004</v>
      </c>
      <c r="K50" s="3">
        <v>0.939276770173472</v>
      </c>
      <c r="L50" s="3">
        <v>0.92748029355895301</v>
      </c>
      <c r="M50" s="5">
        <v>27132.433000000001</v>
      </c>
      <c r="N50" s="5">
        <v>2.4329421452214501</v>
      </c>
      <c r="O50" s="5">
        <v>0.78955019378393099</v>
      </c>
      <c r="P50" s="3">
        <v>54438.387000000002</v>
      </c>
      <c r="Q50" s="3">
        <v>1.3722206276739399</v>
      </c>
      <c r="R50" s="3">
        <v>0.79708467152112195</v>
      </c>
      <c r="S50" s="5">
        <v>17005.466</v>
      </c>
      <c r="T50" s="5">
        <v>3.1417273901490899</v>
      </c>
      <c r="U50" s="5">
        <v>0.87872302514925604</v>
      </c>
      <c r="V50" s="3">
        <v>2487.9949999999999</v>
      </c>
      <c r="W50" s="3">
        <v>3.7621512207465</v>
      </c>
      <c r="X50" s="3">
        <v>63.669131949477901</v>
      </c>
      <c r="Y50" s="5">
        <v>97696.671000000002</v>
      </c>
      <c r="Z50" s="5">
        <v>1.2571230039768599</v>
      </c>
      <c r="AA50" s="5">
        <v>0.68302697827599901</v>
      </c>
      <c r="AB50" s="3">
        <v>43627.328000000001</v>
      </c>
      <c r="AC50" s="3">
        <v>1.78860902474497</v>
      </c>
      <c r="AD50" s="3">
        <v>0.81719501931553995</v>
      </c>
      <c r="AE50" s="5">
        <v>3933.02</v>
      </c>
      <c r="AF50" s="5">
        <v>6.4413329966849098</v>
      </c>
      <c r="AG50" s="5" t="s">
        <v>17</v>
      </c>
      <c r="AH50" s="3">
        <v>310113.79800000001</v>
      </c>
      <c r="AI50" s="3">
        <v>0.80745571821317497</v>
      </c>
      <c r="AJ50" s="3">
        <v>3.7825883233471198</v>
      </c>
      <c r="AK50" s="5">
        <v>819617.84</v>
      </c>
      <c r="AL50" s="5">
        <v>0.95202118687884296</v>
      </c>
      <c r="AM50" s="5">
        <v>101.34870401113</v>
      </c>
      <c r="AN50" s="3">
        <v>705906.96400000004</v>
      </c>
      <c r="AO50" s="3">
        <v>0.99061361731664299</v>
      </c>
      <c r="AP50" s="3">
        <v>100.916874585448</v>
      </c>
      <c r="AQ50" s="5">
        <v>339689.07900000003</v>
      </c>
      <c r="AR50" s="5">
        <v>0.84233659736882005</v>
      </c>
      <c r="AS50" s="5">
        <v>106.89603184892999</v>
      </c>
      <c r="AT50" s="3">
        <v>61916.639000000003</v>
      </c>
      <c r="AU50" s="3">
        <v>1.6729133505562399</v>
      </c>
      <c r="AV50" s="3">
        <v>108.075675861359</v>
      </c>
      <c r="AW50" s="5">
        <v>578842.33900000004</v>
      </c>
      <c r="AX50" s="5">
        <v>0.64065319183131997</v>
      </c>
      <c r="AY50" s="5">
        <v>107.360319760192</v>
      </c>
      <c r="AZ50" s="3">
        <v>102878.76</v>
      </c>
      <c r="BA50" s="3">
        <v>1.1689429604916599</v>
      </c>
      <c r="BB50" s="3">
        <v>106.23151477856899</v>
      </c>
    </row>
    <row r="51" spans="1:54" x14ac:dyDescent="0.25">
      <c r="A51" s="2"/>
      <c r="B51" s="6">
        <v>43762.597060185202</v>
      </c>
      <c r="C51" s="3" t="s">
        <v>73</v>
      </c>
      <c r="D51" s="2" t="s">
        <v>18</v>
      </c>
      <c r="E51" s="4" t="s">
        <v>12</v>
      </c>
      <c r="F51" s="2" t="b">
        <v>0</v>
      </c>
      <c r="G51" s="5">
        <v>2478769.4079999998</v>
      </c>
      <c r="H51" s="5">
        <v>1.0406123854843701</v>
      </c>
      <c r="I51" s="5" t="s">
        <v>17</v>
      </c>
      <c r="J51" s="3">
        <v>57270.788</v>
      </c>
      <c r="K51" s="3">
        <v>2.42934374046391</v>
      </c>
      <c r="L51" s="3">
        <v>0.50389847087376005</v>
      </c>
      <c r="M51" s="5">
        <v>20621.486000000001</v>
      </c>
      <c r="N51" s="5">
        <v>3.95547292283366</v>
      </c>
      <c r="O51" s="5">
        <v>0.44225264747825699</v>
      </c>
      <c r="P51" s="3">
        <v>2512.027</v>
      </c>
      <c r="Q51" s="3">
        <v>5.7069706620843199</v>
      </c>
      <c r="R51" s="3" t="s">
        <v>17</v>
      </c>
      <c r="S51" s="5">
        <v>5606.2349999999997</v>
      </c>
      <c r="T51" s="5">
        <v>2.7931468834443498</v>
      </c>
      <c r="U51" s="5">
        <v>0.13014069025820099</v>
      </c>
      <c r="V51" s="3">
        <v>602.697</v>
      </c>
      <c r="W51" s="3">
        <v>21.372078906609101</v>
      </c>
      <c r="X51" s="3">
        <v>93.170971985441497</v>
      </c>
      <c r="Y51" s="5">
        <v>936.09400000000005</v>
      </c>
      <c r="Z51" s="5">
        <v>16.363342412772699</v>
      </c>
      <c r="AA51" s="5" t="s">
        <v>17</v>
      </c>
      <c r="AB51" s="3">
        <v>36.042000000000002</v>
      </c>
      <c r="AC51" s="3">
        <v>37.5032327955632</v>
      </c>
      <c r="AD51" s="3">
        <v>1.8783813534957499E-5</v>
      </c>
      <c r="AE51" s="5">
        <v>1657.9870000000001</v>
      </c>
      <c r="AF51" s="5">
        <v>8.1980268400945793</v>
      </c>
      <c r="AG51" s="5" t="s">
        <v>17</v>
      </c>
      <c r="AH51" s="3">
        <v>188.21799999999999</v>
      </c>
      <c r="AI51" s="3">
        <v>33.436748788240202</v>
      </c>
      <c r="AJ51" s="3">
        <v>2.1371386957051101E-3</v>
      </c>
      <c r="AK51" s="5">
        <v>375.43299999999999</v>
      </c>
      <c r="AL51" s="5">
        <v>13.899345106970801</v>
      </c>
      <c r="AM51" s="5">
        <v>4.6423645430912701E-2</v>
      </c>
      <c r="AN51" s="3">
        <v>293.33699999999999</v>
      </c>
      <c r="AO51" s="3">
        <v>9.3880543948822694</v>
      </c>
      <c r="AP51" s="3">
        <v>4.19356299766886E-2</v>
      </c>
      <c r="AQ51" s="5">
        <v>45.051000000000002</v>
      </c>
      <c r="AR51" s="5">
        <v>60.406608080716403</v>
      </c>
      <c r="AS51" s="5">
        <v>1.4177003114151101E-2</v>
      </c>
      <c r="AT51" s="3">
        <v>8.0079999999999991</v>
      </c>
      <c r="AU51" s="3">
        <v>141.91155304938701</v>
      </c>
      <c r="AV51" s="3">
        <v>1.39779876019718E-2</v>
      </c>
      <c r="AW51" s="5">
        <v>84.096999999999994</v>
      </c>
      <c r="AX51" s="5">
        <v>42.071504038937</v>
      </c>
      <c r="AY51" s="5">
        <v>1.5597823798567801E-2</v>
      </c>
      <c r="AZ51" s="3">
        <v>10.01</v>
      </c>
      <c r="BA51" s="3">
        <v>115.47005383792499</v>
      </c>
      <c r="BB51" s="3">
        <v>1.03362196719077E-2</v>
      </c>
    </row>
    <row r="52" spans="1:54" x14ac:dyDescent="0.25">
      <c r="A52" s="2"/>
      <c r="B52" s="6">
        <v>43762.6004861111</v>
      </c>
      <c r="C52" s="3" t="s">
        <v>73</v>
      </c>
      <c r="D52" s="2" t="s">
        <v>70</v>
      </c>
      <c r="E52" s="4" t="s">
        <v>12</v>
      </c>
      <c r="F52" s="2" t="b">
        <v>0</v>
      </c>
      <c r="G52" s="5">
        <v>2724742.6710000001</v>
      </c>
      <c r="H52" s="5">
        <v>0.86606971818258305</v>
      </c>
      <c r="I52" s="5" t="s">
        <v>17</v>
      </c>
      <c r="J52" s="3">
        <v>230750.09899999999</v>
      </c>
      <c r="K52" s="3">
        <v>0.76328998268561499</v>
      </c>
      <c r="L52" s="3">
        <v>4.3252108363384396</v>
      </c>
      <c r="M52" s="5">
        <v>81885.489000000001</v>
      </c>
      <c r="N52" s="5">
        <v>1.3977169762916899</v>
      </c>
      <c r="O52" s="5">
        <v>3.71010875485609</v>
      </c>
      <c r="P52" s="3">
        <v>261341.02900000001</v>
      </c>
      <c r="Q52" s="3">
        <v>0.78119495592654897</v>
      </c>
      <c r="R52" s="3">
        <v>3.9746319673325501</v>
      </c>
      <c r="S52" s="5">
        <v>64919.817999999999</v>
      </c>
      <c r="T52" s="5">
        <v>2.1330668069665202</v>
      </c>
      <c r="U52" s="5">
        <v>4.0252368114697399</v>
      </c>
      <c r="V52" s="3">
        <v>3219.9760000000001</v>
      </c>
      <c r="W52" s="3">
        <v>7.7669190889422399</v>
      </c>
      <c r="X52" s="3">
        <v>52.214822672448598</v>
      </c>
      <c r="Y52" s="5">
        <v>558266.14199999999</v>
      </c>
      <c r="Z52" s="5">
        <v>0.77847949185410004</v>
      </c>
      <c r="AA52" s="5">
        <v>3.9359091064563598</v>
      </c>
      <c r="AB52" s="3">
        <v>205566.60500000001</v>
      </c>
      <c r="AC52" s="3">
        <v>0.63879279142314704</v>
      </c>
      <c r="AD52" s="3">
        <v>3.8529606711656901</v>
      </c>
      <c r="AE52" s="5">
        <v>31438.834999999999</v>
      </c>
      <c r="AF52" s="5">
        <v>1.8933090186432899</v>
      </c>
      <c r="AG52" s="5">
        <v>0.25883002096499402</v>
      </c>
      <c r="AH52" s="3">
        <v>491099.75400000002</v>
      </c>
      <c r="AI52" s="3">
        <v>0.85019640675891495</v>
      </c>
      <c r="AJ52" s="3">
        <v>5.9902427278834196</v>
      </c>
      <c r="AK52" s="5">
        <v>811991.93200000003</v>
      </c>
      <c r="AL52" s="5">
        <v>0.70551109652091204</v>
      </c>
      <c r="AM52" s="5">
        <v>100.40573296415</v>
      </c>
      <c r="AN52" s="3">
        <v>693010.74100000004</v>
      </c>
      <c r="AO52" s="3">
        <v>1.0075480302598401</v>
      </c>
      <c r="AP52" s="3">
        <v>99.073222963508798</v>
      </c>
      <c r="AQ52" s="5">
        <v>332726.03100000002</v>
      </c>
      <c r="AR52" s="5">
        <v>0.93921926535741995</v>
      </c>
      <c r="AS52" s="5">
        <v>104.704845123219</v>
      </c>
      <c r="AT52" s="3">
        <v>59270.909</v>
      </c>
      <c r="AU52" s="3">
        <v>1.8637028145947301</v>
      </c>
      <c r="AV52" s="3">
        <v>103.45754634860199</v>
      </c>
      <c r="AW52" s="5">
        <v>564981.81400000001</v>
      </c>
      <c r="AX52" s="5">
        <v>0.84978118699023297</v>
      </c>
      <c r="AY52" s="5">
        <v>104.78954997404399</v>
      </c>
      <c r="AZ52" s="3">
        <v>99631.05</v>
      </c>
      <c r="BA52" s="3">
        <v>1.1227685997950501</v>
      </c>
      <c r="BB52" s="3">
        <v>102.877963930352</v>
      </c>
    </row>
    <row r="53" spans="1:54" x14ac:dyDescent="0.25">
      <c r="A53" s="2"/>
      <c r="B53" s="6">
        <v>43762.603958333297</v>
      </c>
      <c r="C53" s="3" t="s">
        <v>73</v>
      </c>
      <c r="D53" s="2" t="s">
        <v>18</v>
      </c>
      <c r="E53" s="4" t="s">
        <v>12</v>
      </c>
      <c r="F53" s="2" t="b">
        <v>0</v>
      </c>
      <c r="G53" s="5">
        <v>2475559.7850000001</v>
      </c>
      <c r="H53" s="5">
        <v>1.6010819800504601</v>
      </c>
      <c r="I53" s="5" t="s">
        <v>17</v>
      </c>
      <c r="J53" s="3">
        <v>57623.082000000002</v>
      </c>
      <c r="K53" s="3">
        <v>2.3600067661307298</v>
      </c>
      <c r="L53" s="3">
        <v>0.51165862054647304</v>
      </c>
      <c r="M53" s="5">
        <v>20723.548999999999</v>
      </c>
      <c r="N53" s="5">
        <v>2.0153126805300299</v>
      </c>
      <c r="O53" s="5">
        <v>0.44769674485281702</v>
      </c>
      <c r="P53" s="3">
        <v>2456.971</v>
      </c>
      <c r="Q53" s="3">
        <v>10.706777544884</v>
      </c>
      <c r="R53" s="3" t="s">
        <v>17</v>
      </c>
      <c r="S53" s="5">
        <v>5450.0249999999996</v>
      </c>
      <c r="T53" s="5">
        <v>5.8723482361389499</v>
      </c>
      <c r="U53" s="5">
        <v>0.11988245033540899</v>
      </c>
      <c r="V53" s="3">
        <v>554.63699999999994</v>
      </c>
      <c r="W53" s="3">
        <v>12.4247502892011</v>
      </c>
      <c r="X53" s="3">
        <v>93.923032631625006</v>
      </c>
      <c r="Y53" s="5">
        <v>948.11599999999999</v>
      </c>
      <c r="Z53" s="5">
        <v>13.8316625354613</v>
      </c>
      <c r="AA53" s="5" t="s">
        <v>17</v>
      </c>
      <c r="AB53" s="3">
        <v>35.04</v>
      </c>
      <c r="AC53" s="3">
        <v>60.611716040766503</v>
      </c>
      <c r="AD53" s="3" t="s">
        <v>17</v>
      </c>
      <c r="AE53" s="5">
        <v>1537.846</v>
      </c>
      <c r="AF53" s="5">
        <v>10.0265916325297</v>
      </c>
      <c r="AG53" s="5" t="s">
        <v>17</v>
      </c>
      <c r="AH53" s="3">
        <v>93.105000000000004</v>
      </c>
      <c r="AI53" s="3">
        <v>49.678146233888697</v>
      </c>
      <c r="AJ53" s="3">
        <v>9.7695677872442995E-4</v>
      </c>
      <c r="AK53" s="5">
        <v>376.43</v>
      </c>
      <c r="AL53" s="5">
        <v>14.140338188887799</v>
      </c>
      <c r="AM53" s="5">
        <v>4.6546928079200502E-2</v>
      </c>
      <c r="AN53" s="3">
        <v>310.358</v>
      </c>
      <c r="AO53" s="3">
        <v>22.656772194441</v>
      </c>
      <c r="AP53" s="3">
        <v>4.4368962143558802E-2</v>
      </c>
      <c r="AQ53" s="5">
        <v>42.046999999999997</v>
      </c>
      <c r="AR53" s="5">
        <v>44.618755560901498</v>
      </c>
      <c r="AS53" s="5">
        <v>1.3231680760487301E-2</v>
      </c>
      <c r="AT53" s="3">
        <v>6.0060000000000002</v>
      </c>
      <c r="AU53" s="3">
        <v>140.54567378526099</v>
      </c>
      <c r="AV53" s="3">
        <v>1.0483490701478901E-2</v>
      </c>
      <c r="AW53" s="5">
        <v>76.087000000000003</v>
      </c>
      <c r="AX53" s="5">
        <v>54.148225401052898</v>
      </c>
      <c r="AY53" s="5">
        <v>1.4112175456456599E-2</v>
      </c>
      <c r="AZ53" s="3">
        <v>6.0060000000000002</v>
      </c>
      <c r="BA53" s="3">
        <v>179.16128329552299</v>
      </c>
      <c r="BB53" s="3">
        <v>6.2017318031446396E-3</v>
      </c>
    </row>
    <row r="54" spans="1:54" x14ac:dyDescent="0.25">
      <c r="A54" s="2"/>
      <c r="B54" s="6">
        <v>43762.607384259303</v>
      </c>
      <c r="C54" s="3" t="s">
        <v>73</v>
      </c>
      <c r="D54" s="2" t="s">
        <v>5</v>
      </c>
      <c r="E54" s="4" t="s">
        <v>12</v>
      </c>
      <c r="F54" s="2" t="b">
        <v>0</v>
      </c>
      <c r="G54" s="5">
        <v>2557274.4810000001</v>
      </c>
      <c r="H54" s="5">
        <v>0.86151953361839095</v>
      </c>
      <c r="I54" s="5" t="s">
        <v>17</v>
      </c>
      <c r="J54" s="3">
        <v>71458.520999999993</v>
      </c>
      <c r="K54" s="3">
        <v>1.6704202075095</v>
      </c>
      <c r="L54" s="3">
        <v>0.81641850129289995</v>
      </c>
      <c r="M54" s="5">
        <v>25166.28</v>
      </c>
      <c r="N54" s="5">
        <v>1.9029653210487201</v>
      </c>
      <c r="O54" s="5">
        <v>0.68467449558495297</v>
      </c>
      <c r="P54" s="3">
        <v>49397.919000000002</v>
      </c>
      <c r="Q54" s="3">
        <v>1.61011119324781</v>
      </c>
      <c r="R54" s="3">
        <v>0.71967471044858899</v>
      </c>
      <c r="S54" s="5">
        <v>15795.877</v>
      </c>
      <c r="T54" s="5">
        <v>3.8635607738276199</v>
      </c>
      <c r="U54" s="5">
        <v>0.79928986357208098</v>
      </c>
      <c r="V54" s="3">
        <v>2597.1439999999998</v>
      </c>
      <c r="W54" s="3">
        <v>6.11000659202334</v>
      </c>
      <c r="X54" s="3">
        <v>61.961128048722998</v>
      </c>
      <c r="Y54" s="5">
        <v>84270.612999999998</v>
      </c>
      <c r="Z54" s="5">
        <v>1.3417569102040501</v>
      </c>
      <c r="AA54" s="5">
        <v>0.58820223006746497</v>
      </c>
      <c r="AB54" s="3">
        <v>39549.177000000003</v>
      </c>
      <c r="AC54" s="3">
        <v>2.4438696296448299</v>
      </c>
      <c r="AD54" s="3">
        <v>0.74074469201873305</v>
      </c>
      <c r="AE54" s="5">
        <v>2471233.2230000002</v>
      </c>
      <c r="AF54" s="5">
        <v>0.85849755451377396</v>
      </c>
      <c r="AG54" s="5">
        <v>28.544190699531701</v>
      </c>
      <c r="AH54" s="3">
        <v>367618.51199999999</v>
      </c>
      <c r="AI54" s="3">
        <v>0.71888637529121602</v>
      </c>
      <c r="AJ54" s="3">
        <v>4.4840269208463601</v>
      </c>
      <c r="AK54" s="5">
        <v>819831.00899999996</v>
      </c>
      <c r="AL54" s="5">
        <v>0.74044971507883095</v>
      </c>
      <c r="AM54" s="5">
        <v>101.375063127331</v>
      </c>
      <c r="AN54" s="3">
        <v>694209.36199999996</v>
      </c>
      <c r="AO54" s="3">
        <v>0.68070985891511004</v>
      </c>
      <c r="AP54" s="3">
        <v>99.244578526353905</v>
      </c>
      <c r="AQ54" s="5">
        <v>333921.13900000002</v>
      </c>
      <c r="AR54" s="5">
        <v>1.00711650332139</v>
      </c>
      <c r="AS54" s="5">
        <v>105.08093111105001</v>
      </c>
      <c r="AT54" s="3">
        <v>59528.154999999999</v>
      </c>
      <c r="AU54" s="3">
        <v>1.89564155277935</v>
      </c>
      <c r="AV54" s="3">
        <v>103.90656999978199</v>
      </c>
      <c r="AW54" s="5">
        <v>570428.17700000003</v>
      </c>
      <c r="AX54" s="5">
        <v>0.819753873938594</v>
      </c>
      <c r="AY54" s="5">
        <v>105.799709794454</v>
      </c>
      <c r="AZ54" s="3">
        <v>100227.421</v>
      </c>
      <c r="BA54" s="3">
        <v>1.5210226674048299</v>
      </c>
      <c r="BB54" s="3">
        <v>103.493770290188</v>
      </c>
    </row>
    <row r="55" spans="1:54" x14ac:dyDescent="0.25">
      <c r="A55" s="2"/>
      <c r="B55" s="6">
        <v>43762.610879629603</v>
      </c>
      <c r="C55" s="3" t="s">
        <v>73</v>
      </c>
      <c r="D55" s="2" t="s">
        <v>18</v>
      </c>
      <c r="E55" s="4" t="s">
        <v>12</v>
      </c>
      <c r="F55" s="2" t="b">
        <v>0</v>
      </c>
      <c r="G55" s="5">
        <v>2467320.929</v>
      </c>
      <c r="H55" s="5">
        <v>1.44670079623476</v>
      </c>
      <c r="I55" s="5" t="s">
        <v>17</v>
      </c>
      <c r="J55" s="3">
        <v>57327.197</v>
      </c>
      <c r="K55" s="3">
        <v>2.79276084488371</v>
      </c>
      <c r="L55" s="3">
        <v>0.50514101909453102</v>
      </c>
      <c r="M55" s="5">
        <v>20376.870999999999</v>
      </c>
      <c r="N55" s="5">
        <v>1.9547474521883601</v>
      </c>
      <c r="O55" s="5">
        <v>0.42920474687492499</v>
      </c>
      <c r="P55" s="3">
        <v>2316.779</v>
      </c>
      <c r="Q55" s="3">
        <v>7.9431705470638398</v>
      </c>
      <c r="R55" s="3" t="s">
        <v>17</v>
      </c>
      <c r="S55" s="5">
        <v>5545.1559999999999</v>
      </c>
      <c r="T55" s="5">
        <v>4.9130207091357603</v>
      </c>
      <c r="U55" s="5">
        <v>0.12612966000249201</v>
      </c>
      <c r="V55" s="3">
        <v>460.529</v>
      </c>
      <c r="W55" s="3">
        <v>20.496462988417399</v>
      </c>
      <c r="X55" s="3">
        <v>95.395669404222502</v>
      </c>
      <c r="Y55" s="5">
        <v>821.95699999999999</v>
      </c>
      <c r="Z55" s="5">
        <v>15.412877747395999</v>
      </c>
      <c r="AA55" s="5" t="s">
        <v>17</v>
      </c>
      <c r="AB55" s="3">
        <v>28.032</v>
      </c>
      <c r="AC55" s="3">
        <v>97.8889075950228</v>
      </c>
      <c r="AD55" s="3" t="s">
        <v>17</v>
      </c>
      <c r="AE55" s="5">
        <v>2012.443</v>
      </c>
      <c r="AF55" s="5">
        <v>9.0196312147490403</v>
      </c>
      <c r="AG55" s="5" t="s">
        <v>17</v>
      </c>
      <c r="AH55" s="3">
        <v>68.076999999999998</v>
      </c>
      <c r="AI55" s="3">
        <v>43.7359647374332</v>
      </c>
      <c r="AJ55" s="3">
        <v>6.7166693382212999E-4</v>
      </c>
      <c r="AK55" s="5">
        <v>354.411</v>
      </c>
      <c r="AL55" s="5">
        <v>15.253246108380701</v>
      </c>
      <c r="AM55" s="5">
        <v>4.3824199260094898E-2</v>
      </c>
      <c r="AN55" s="3">
        <v>295.33699999999999</v>
      </c>
      <c r="AO55" s="3">
        <v>15.921198266790901</v>
      </c>
      <c r="AP55" s="3">
        <v>4.2221551152514997E-2</v>
      </c>
      <c r="AQ55" s="5">
        <v>52.06</v>
      </c>
      <c r="AR55" s="5">
        <v>73.541117586611094</v>
      </c>
      <c r="AS55" s="5">
        <v>1.6382650376744301E-2</v>
      </c>
      <c r="AT55" s="3">
        <v>12.013</v>
      </c>
      <c r="AU55" s="3">
        <v>134.95444798578399</v>
      </c>
      <c r="AV55" s="3">
        <v>2.0968726905905101E-2</v>
      </c>
      <c r="AW55" s="5">
        <v>85.097999999999999</v>
      </c>
      <c r="AX55" s="5">
        <v>31.494681908768101</v>
      </c>
      <c r="AY55" s="5">
        <v>1.57834834727817E-2</v>
      </c>
      <c r="AZ55" s="3">
        <v>12.012</v>
      </c>
      <c r="BA55" s="3">
        <v>102.43938285881001</v>
      </c>
      <c r="BB55" s="3">
        <v>1.24034636062893E-2</v>
      </c>
    </row>
    <row r="56" spans="1:54" x14ac:dyDescent="0.25">
      <c r="A56" s="2"/>
      <c r="B56" s="6">
        <v>43762.614305555602</v>
      </c>
      <c r="C56" s="3" t="s">
        <v>73</v>
      </c>
      <c r="D56" s="2" t="s">
        <v>78</v>
      </c>
      <c r="E56" s="4" t="s">
        <v>12</v>
      </c>
      <c r="F56" s="2" t="b">
        <v>0</v>
      </c>
      <c r="G56" s="5">
        <v>2531338.0929999999</v>
      </c>
      <c r="H56" s="5">
        <v>1.2205223525659501</v>
      </c>
      <c r="I56" s="5" t="s">
        <v>17</v>
      </c>
      <c r="J56" s="3">
        <v>80236.710000000006</v>
      </c>
      <c r="K56" s="3">
        <v>1.6096818520880001</v>
      </c>
      <c r="L56" s="3">
        <v>1.00977989971398</v>
      </c>
      <c r="M56" s="5">
        <v>28645.423999999999</v>
      </c>
      <c r="N56" s="5">
        <v>3.0770252750416698</v>
      </c>
      <c r="O56" s="5">
        <v>0.87025397802339199</v>
      </c>
      <c r="P56" s="3">
        <v>48906.019</v>
      </c>
      <c r="Q56" s="3">
        <v>1.26144949302079</v>
      </c>
      <c r="R56" s="3">
        <v>0.71212026116896299</v>
      </c>
      <c r="S56" s="5">
        <v>15812.886</v>
      </c>
      <c r="T56" s="5">
        <v>2.02521704763697</v>
      </c>
      <c r="U56" s="5">
        <v>0.80040683689547099</v>
      </c>
      <c r="V56" s="3">
        <v>1959.345</v>
      </c>
      <c r="W56" s="3">
        <v>7.7541653288978303</v>
      </c>
      <c r="X56" s="3">
        <v>71.941642573799399</v>
      </c>
      <c r="Y56" s="5">
        <v>88237.551999999996</v>
      </c>
      <c r="Z56" s="5">
        <v>2.1053942792688298</v>
      </c>
      <c r="AA56" s="5">
        <v>0.61621968625852397</v>
      </c>
      <c r="AB56" s="3">
        <v>38152.678999999996</v>
      </c>
      <c r="AC56" s="3">
        <v>1.6561340961601001</v>
      </c>
      <c r="AD56" s="3">
        <v>0.71456549238406097</v>
      </c>
      <c r="AE56" s="5">
        <v>4908.3789999999999</v>
      </c>
      <c r="AF56" s="5">
        <v>6.4810457903438596</v>
      </c>
      <c r="AG56" s="5" t="s">
        <v>17</v>
      </c>
      <c r="AH56" s="3">
        <v>424160.76799999998</v>
      </c>
      <c r="AI56" s="3">
        <v>0.99761054656423898</v>
      </c>
      <c r="AJ56" s="3">
        <v>5.1737255210008302</v>
      </c>
      <c r="AK56" s="5">
        <v>811786.04599999997</v>
      </c>
      <c r="AL56" s="5">
        <v>0.79839523266271495</v>
      </c>
      <c r="AM56" s="5">
        <v>100.380274417184</v>
      </c>
      <c r="AN56" s="3">
        <v>690034.19799999997</v>
      </c>
      <c r="AO56" s="3">
        <v>1.2863126417161499</v>
      </c>
      <c r="AP56" s="3">
        <v>98.6476946262799</v>
      </c>
      <c r="AQ56" s="5">
        <v>330371.72499999998</v>
      </c>
      <c r="AR56" s="5">
        <v>0.82552709827934301</v>
      </c>
      <c r="AS56" s="5">
        <v>103.963973588877</v>
      </c>
      <c r="AT56" s="3">
        <v>59287.311000000002</v>
      </c>
      <c r="AU56" s="3">
        <v>2.3481677025057599</v>
      </c>
      <c r="AV56" s="3">
        <v>103.48617608794299</v>
      </c>
      <c r="AW56" s="5">
        <v>563581.45700000005</v>
      </c>
      <c r="AX56" s="5">
        <v>0.93583531939655296</v>
      </c>
      <c r="AY56" s="5">
        <v>104.529819879735</v>
      </c>
      <c r="AZ56" s="3">
        <v>98717.987999999998</v>
      </c>
      <c r="BA56" s="3">
        <v>1.79555296025719</v>
      </c>
      <c r="BB56" s="3">
        <v>101.935145807867</v>
      </c>
    </row>
    <row r="57" spans="1:54" x14ac:dyDescent="0.25">
      <c r="A57" s="2"/>
      <c r="B57" s="6">
        <v>43762.617789351898</v>
      </c>
      <c r="C57" s="3" t="s">
        <v>73</v>
      </c>
      <c r="D57" s="2" t="s">
        <v>18</v>
      </c>
      <c r="E57" s="4" t="s">
        <v>12</v>
      </c>
      <c r="F57" s="2" t="b">
        <v>0</v>
      </c>
      <c r="G57" s="5">
        <v>2454981.6660000002</v>
      </c>
      <c r="H57" s="5">
        <v>1.23008020490513</v>
      </c>
      <c r="I57" s="5" t="s">
        <v>17</v>
      </c>
      <c r="J57" s="3">
        <v>57051.548999999999</v>
      </c>
      <c r="K57" s="3">
        <v>1.49047241386063</v>
      </c>
      <c r="L57" s="3">
        <v>0.49906918779174397</v>
      </c>
      <c r="M57" s="5">
        <v>21196.814999999999</v>
      </c>
      <c r="N57" s="5">
        <v>2.5213270049388501</v>
      </c>
      <c r="O57" s="5">
        <v>0.472941017391036</v>
      </c>
      <c r="P57" s="3">
        <v>2370.8539999999998</v>
      </c>
      <c r="Q57" s="3">
        <v>8.8111632294277697</v>
      </c>
      <c r="R57" s="3" t="s">
        <v>17</v>
      </c>
      <c r="S57" s="5">
        <v>5694.3959999999997</v>
      </c>
      <c r="T57" s="5">
        <v>3.1601938861699299</v>
      </c>
      <c r="U57" s="5">
        <v>0.13593018318332301</v>
      </c>
      <c r="V57" s="3">
        <v>505.58100000000002</v>
      </c>
      <c r="W57" s="3">
        <v>13.3415163487775</v>
      </c>
      <c r="X57" s="3">
        <v>94.690679053996604</v>
      </c>
      <c r="Y57" s="5">
        <v>780.90599999999995</v>
      </c>
      <c r="Z57" s="5">
        <v>15.194032826078599</v>
      </c>
      <c r="AA57" s="5" t="s">
        <v>17</v>
      </c>
      <c r="AB57" s="3">
        <v>20.021000000000001</v>
      </c>
      <c r="AC57" s="3">
        <v>81.655776285067205</v>
      </c>
      <c r="AD57" s="3" t="s">
        <v>17</v>
      </c>
      <c r="AE57" s="5">
        <v>1496.788</v>
      </c>
      <c r="AF57" s="5">
        <v>12.3275865857293</v>
      </c>
      <c r="AG57" s="5" t="s">
        <v>17</v>
      </c>
      <c r="AH57" s="3">
        <v>68.078000000000003</v>
      </c>
      <c r="AI57" s="3">
        <v>51.785955272369499</v>
      </c>
      <c r="AJ57" s="3">
        <v>6.7167913175424196E-4</v>
      </c>
      <c r="AK57" s="5">
        <v>323.37200000000001</v>
      </c>
      <c r="AL57" s="5">
        <v>27.885346003790399</v>
      </c>
      <c r="AM57" s="5">
        <v>3.9986114886771E-2</v>
      </c>
      <c r="AN57" s="3">
        <v>318.36599999999999</v>
      </c>
      <c r="AO57" s="3">
        <v>12.5608652429411</v>
      </c>
      <c r="AP57" s="3">
        <v>4.5513790531567601E-2</v>
      </c>
      <c r="AQ57" s="5">
        <v>44.051000000000002</v>
      </c>
      <c r="AR57" s="5">
        <v>40.374850983694699</v>
      </c>
      <c r="AS57" s="5">
        <v>1.3862315246753101E-2</v>
      </c>
      <c r="AT57" s="3">
        <v>6.0060000000000002</v>
      </c>
      <c r="AU57" s="3">
        <v>161.01529717988299</v>
      </c>
      <c r="AV57" s="3">
        <v>1.0483490701478901E-2</v>
      </c>
      <c r="AW57" s="5">
        <v>81.094999999999999</v>
      </c>
      <c r="AX57" s="5">
        <v>40.927576117789599</v>
      </c>
      <c r="AY57" s="5">
        <v>1.5041030250126101E-2</v>
      </c>
      <c r="AZ57" s="3">
        <v>12.013</v>
      </c>
      <c r="BA57" s="3">
        <v>109.723970780765</v>
      </c>
      <c r="BB57" s="3">
        <v>1.24044961956671E-2</v>
      </c>
    </row>
    <row r="58" spans="1:54" x14ac:dyDescent="0.25">
      <c r="A58" s="2"/>
      <c r="B58" s="6">
        <v>43762.621215277803</v>
      </c>
      <c r="C58" s="3" t="s">
        <v>73</v>
      </c>
      <c r="D58" s="2" t="s">
        <v>58</v>
      </c>
      <c r="E58" s="4" t="s">
        <v>12</v>
      </c>
      <c r="F58" s="2" t="b">
        <v>0</v>
      </c>
      <c r="G58" s="5">
        <v>2532010.8930000002</v>
      </c>
      <c r="H58" s="5">
        <v>0.90381333068042002</v>
      </c>
      <c r="I58" s="5" t="s">
        <v>17</v>
      </c>
      <c r="J58" s="3">
        <v>76013.225999999995</v>
      </c>
      <c r="K58" s="3">
        <v>1.2340429866792899</v>
      </c>
      <c r="L58" s="3">
        <v>0.91674718277782796</v>
      </c>
      <c r="M58" s="5">
        <v>27283.846000000001</v>
      </c>
      <c r="N58" s="5">
        <v>3.3845096018745</v>
      </c>
      <c r="O58" s="5">
        <v>0.79762664769743696</v>
      </c>
      <c r="P58" s="3">
        <v>55433.296999999999</v>
      </c>
      <c r="Q58" s="3">
        <v>0.80155310668020296</v>
      </c>
      <c r="R58" s="3">
        <v>0.81236419405170301</v>
      </c>
      <c r="S58" s="5">
        <v>17390.112000000001</v>
      </c>
      <c r="T58" s="5">
        <v>2.8554028247967</v>
      </c>
      <c r="U58" s="5">
        <v>0.90398255368995395</v>
      </c>
      <c r="V58" s="3">
        <v>2201.6489999999999</v>
      </c>
      <c r="W58" s="3">
        <v>7.1608668170654797</v>
      </c>
      <c r="X58" s="3">
        <v>68.149980010069896</v>
      </c>
      <c r="Y58" s="5">
        <v>103316.39200000001</v>
      </c>
      <c r="Z58" s="5">
        <v>1.87945039791541</v>
      </c>
      <c r="AA58" s="5">
        <v>0.72271760294239196</v>
      </c>
      <c r="AB58" s="3">
        <v>44819.705000000002</v>
      </c>
      <c r="AC58" s="3">
        <v>2.1570690247181101</v>
      </c>
      <c r="AD58" s="3">
        <v>0.83954770118317701</v>
      </c>
      <c r="AE58" s="5">
        <v>4195280.4119999995</v>
      </c>
      <c r="AF58" s="5">
        <v>0.69375448286750796</v>
      </c>
      <c r="AG58" s="5">
        <v>48.531652269073597</v>
      </c>
      <c r="AH58" s="3">
        <v>790107.92099999997</v>
      </c>
      <c r="AI58" s="3">
        <v>0.51525523353262803</v>
      </c>
      <c r="AJ58" s="3">
        <v>9.6375240499207795</v>
      </c>
      <c r="AK58" s="5">
        <v>813839.93900000001</v>
      </c>
      <c r="AL58" s="5">
        <v>0.86910397779787996</v>
      </c>
      <c r="AM58" s="5">
        <v>100.63424569937</v>
      </c>
      <c r="AN58" s="3">
        <v>701218.48899999994</v>
      </c>
      <c r="AO58" s="3">
        <v>1.28297468165588</v>
      </c>
      <c r="AP58" s="3">
        <v>100.246607443032</v>
      </c>
      <c r="AQ58" s="5">
        <v>332882.89399999997</v>
      </c>
      <c r="AR58" s="5">
        <v>1.05992830197406</v>
      </c>
      <c r="AS58" s="5">
        <v>104.754208006163</v>
      </c>
      <c r="AT58" s="3">
        <v>60038.927000000003</v>
      </c>
      <c r="AU58" s="3">
        <v>1.41206866308621</v>
      </c>
      <c r="AV58" s="3">
        <v>104.79812403118</v>
      </c>
      <c r="AW58" s="5">
        <v>564673.85900000005</v>
      </c>
      <c r="AX58" s="5">
        <v>0.93558037695280305</v>
      </c>
      <c r="AY58" s="5">
        <v>104.732432266779</v>
      </c>
      <c r="AZ58" s="3">
        <v>100539.674</v>
      </c>
      <c r="BA58" s="3">
        <v>0.78641579493033698</v>
      </c>
      <c r="BB58" s="3">
        <v>103.816199421178</v>
      </c>
    </row>
    <row r="59" spans="1:54" x14ac:dyDescent="0.25">
      <c r="A59" s="2"/>
      <c r="B59" s="6">
        <v>43762.624699074098</v>
      </c>
      <c r="C59" s="3" t="s">
        <v>73</v>
      </c>
      <c r="D59" s="2" t="s">
        <v>18</v>
      </c>
      <c r="E59" s="4" t="s">
        <v>12</v>
      </c>
      <c r="F59" s="2" t="b">
        <v>0</v>
      </c>
      <c r="G59" s="5">
        <v>2464438.656</v>
      </c>
      <c r="H59" s="5">
        <v>1.0967229459452801</v>
      </c>
      <c r="I59" s="5" t="s">
        <v>17</v>
      </c>
      <c r="J59" s="3">
        <v>57274.241000000002</v>
      </c>
      <c r="K59" s="3">
        <v>2.1208665279165402</v>
      </c>
      <c r="L59" s="3">
        <v>0.50397453176841001</v>
      </c>
      <c r="M59" s="5">
        <v>20525.092000000001</v>
      </c>
      <c r="N59" s="5">
        <v>2.9956454100289398</v>
      </c>
      <c r="O59" s="5">
        <v>0.43711093772718901</v>
      </c>
      <c r="P59" s="3">
        <v>2387.864</v>
      </c>
      <c r="Q59" s="3">
        <v>5.73684078206613</v>
      </c>
      <c r="R59" s="3" t="s">
        <v>17</v>
      </c>
      <c r="S59" s="5">
        <v>5749.482</v>
      </c>
      <c r="T59" s="5">
        <v>5.7224268951902504</v>
      </c>
      <c r="U59" s="5">
        <v>0.13954765584439999</v>
      </c>
      <c r="V59" s="3">
        <v>566.66</v>
      </c>
      <c r="W59" s="3">
        <v>19.484423177471498</v>
      </c>
      <c r="X59" s="3">
        <v>93.734892283121795</v>
      </c>
      <c r="Y59" s="5">
        <v>857.00599999999997</v>
      </c>
      <c r="Z59" s="5">
        <v>14.246318122595101</v>
      </c>
      <c r="AA59" s="5" t="s">
        <v>17</v>
      </c>
      <c r="AB59" s="3">
        <v>31.035</v>
      </c>
      <c r="AC59" s="3">
        <v>75.197027176317107</v>
      </c>
      <c r="AD59" s="3" t="s">
        <v>17</v>
      </c>
      <c r="AE59" s="5">
        <v>2276.7759999999998</v>
      </c>
      <c r="AF59" s="5">
        <v>11.6102555285026</v>
      </c>
      <c r="AG59" s="5" t="s">
        <v>17</v>
      </c>
      <c r="AH59" s="3">
        <v>84.097999999999999</v>
      </c>
      <c r="AI59" s="3">
        <v>43.544360775784902</v>
      </c>
      <c r="AJ59" s="3">
        <v>8.6709000419050704E-4</v>
      </c>
      <c r="AK59" s="5">
        <v>349.40100000000001</v>
      </c>
      <c r="AL59" s="5">
        <v>15.4870414850323</v>
      </c>
      <c r="AM59" s="5">
        <v>4.3204694678428197E-2</v>
      </c>
      <c r="AN59" s="3">
        <v>245.28</v>
      </c>
      <c r="AO59" s="3">
        <v>24.205628271137599</v>
      </c>
      <c r="AP59" s="3">
        <v>3.5065373003344898E-2</v>
      </c>
      <c r="AQ59" s="5">
        <v>45.051000000000002</v>
      </c>
      <c r="AR59" s="5">
        <v>72.009295687137097</v>
      </c>
      <c r="AS59" s="5">
        <v>1.4177003114151101E-2</v>
      </c>
      <c r="AT59" s="3">
        <v>10.010999999999999</v>
      </c>
      <c r="AU59" s="3">
        <v>149.07864554328799</v>
      </c>
      <c r="AV59" s="3">
        <v>1.7474230005412102E-2</v>
      </c>
      <c r="AW59" s="5">
        <v>64.072000000000003</v>
      </c>
      <c r="AX59" s="5">
        <v>53.7264237641836</v>
      </c>
      <c r="AY59" s="5">
        <v>1.1883702943289699E-2</v>
      </c>
      <c r="AZ59" s="3">
        <v>14.016</v>
      </c>
      <c r="BA59" s="3">
        <v>147.54880237912701</v>
      </c>
      <c r="BB59" s="3">
        <v>1.4472772719426499E-2</v>
      </c>
    </row>
    <row r="60" spans="1:54" x14ac:dyDescent="0.25">
      <c r="A60" s="2"/>
      <c r="B60" s="6">
        <v>43762.628125000003</v>
      </c>
      <c r="C60" s="3" t="s">
        <v>73</v>
      </c>
      <c r="D60" s="2" t="s">
        <v>50</v>
      </c>
      <c r="E60" s="4" t="s">
        <v>12</v>
      </c>
      <c r="F60" s="2" t="b">
        <v>0</v>
      </c>
      <c r="G60" s="5">
        <v>2520715.1329999999</v>
      </c>
      <c r="H60" s="5">
        <v>0.87775841907225205</v>
      </c>
      <c r="I60" s="5" t="s">
        <v>17</v>
      </c>
      <c r="J60" s="3">
        <v>68070.06</v>
      </c>
      <c r="K60" s="3">
        <v>1.3835333460257599</v>
      </c>
      <c r="L60" s="3">
        <v>0.74177923829055303</v>
      </c>
      <c r="M60" s="5">
        <v>24345.370999999999</v>
      </c>
      <c r="N60" s="5">
        <v>2.557946379194</v>
      </c>
      <c r="O60" s="5">
        <v>0.64088675143034002</v>
      </c>
      <c r="P60" s="3">
        <v>47882.235999999997</v>
      </c>
      <c r="Q60" s="3">
        <v>0.79206119919546303</v>
      </c>
      <c r="R60" s="3">
        <v>0.69639731596293897</v>
      </c>
      <c r="S60" s="5">
        <v>15713.643</v>
      </c>
      <c r="T60" s="5">
        <v>4.0577225976787696</v>
      </c>
      <c r="U60" s="5">
        <v>0.79388959405149395</v>
      </c>
      <c r="V60" s="3">
        <v>2034.442</v>
      </c>
      <c r="W60" s="3">
        <v>10.4549776368611</v>
      </c>
      <c r="X60" s="3">
        <v>70.766496956936294</v>
      </c>
      <c r="Y60" s="5">
        <v>91525.771999999997</v>
      </c>
      <c r="Z60" s="5">
        <v>1.4210286897328701</v>
      </c>
      <c r="AA60" s="5">
        <v>0.63944352705783103</v>
      </c>
      <c r="AB60" s="3">
        <v>37817.033000000003</v>
      </c>
      <c r="AC60" s="3">
        <v>2.6762264693496598</v>
      </c>
      <c r="AD60" s="3">
        <v>0.70827336476155101</v>
      </c>
      <c r="AE60" s="5">
        <v>7533955.7850000001</v>
      </c>
      <c r="AF60" s="5">
        <v>0.72659527593106799</v>
      </c>
      <c r="AG60" s="5">
        <v>87.238043913562095</v>
      </c>
      <c r="AH60" s="3">
        <v>955943.32</v>
      </c>
      <c r="AI60" s="3">
        <v>0.74016681171840504</v>
      </c>
      <c r="AJ60" s="3">
        <v>11.660372988710201</v>
      </c>
      <c r="AK60" s="5">
        <v>815053.99300000002</v>
      </c>
      <c r="AL60" s="5">
        <v>1.13366188755802</v>
      </c>
      <c r="AM60" s="5">
        <v>100.78436785813101</v>
      </c>
      <c r="AN60" s="3">
        <v>699379.97499999998</v>
      </c>
      <c r="AO60" s="3">
        <v>1.23353767491697</v>
      </c>
      <c r="AP60" s="3">
        <v>99.983772400705405</v>
      </c>
      <c r="AQ60" s="5">
        <v>330628.98700000002</v>
      </c>
      <c r="AR60" s="5">
        <v>0.94114520385282796</v>
      </c>
      <c r="AS60" s="5">
        <v>104.044930819019</v>
      </c>
      <c r="AT60" s="3">
        <v>60034.165999999997</v>
      </c>
      <c r="AU60" s="3">
        <v>1.62264263414696</v>
      </c>
      <c r="AV60" s="3">
        <v>104.78981369164801</v>
      </c>
      <c r="AW60" s="5">
        <v>562172.82200000004</v>
      </c>
      <c r="AX60" s="5">
        <v>0.82533272995739904</v>
      </c>
      <c r="AY60" s="5">
        <v>104.268554429999</v>
      </c>
      <c r="AZ60" s="3">
        <v>100530.689</v>
      </c>
      <c r="BA60" s="3">
        <v>1.2981447700925399</v>
      </c>
      <c r="BB60" s="3">
        <v>103.806921605618</v>
      </c>
    </row>
    <row r="61" spans="1:54" x14ac:dyDescent="0.25">
      <c r="A61" s="2"/>
      <c r="B61" s="6">
        <v>43762.631608796299</v>
      </c>
      <c r="C61" s="3" t="s">
        <v>73</v>
      </c>
      <c r="D61" s="2" t="s">
        <v>18</v>
      </c>
      <c r="E61" s="4" t="s">
        <v>12</v>
      </c>
      <c r="F61" s="2" t="b">
        <v>0</v>
      </c>
      <c r="G61" s="5">
        <v>2453265.548</v>
      </c>
      <c r="H61" s="5">
        <v>0.75611105810887003</v>
      </c>
      <c r="I61" s="5" t="s">
        <v>17</v>
      </c>
      <c r="J61" s="3">
        <v>56065.599999999999</v>
      </c>
      <c r="K61" s="3">
        <v>1.9001992318569301</v>
      </c>
      <c r="L61" s="3">
        <v>0.47735121414001802</v>
      </c>
      <c r="M61" s="5">
        <v>20406.808000000001</v>
      </c>
      <c r="N61" s="5">
        <v>2.7704315253281999</v>
      </c>
      <c r="O61" s="5">
        <v>0.43080160316076999</v>
      </c>
      <c r="P61" s="3">
        <v>2400.9110000000001</v>
      </c>
      <c r="Q61" s="3">
        <v>7.5034570724410798</v>
      </c>
      <c r="R61" s="3" t="s">
        <v>17</v>
      </c>
      <c r="S61" s="5">
        <v>5702.3969999999999</v>
      </c>
      <c r="T61" s="5">
        <v>5.22165141589082</v>
      </c>
      <c r="U61" s="5">
        <v>0.13645560522814901</v>
      </c>
      <c r="V61" s="3">
        <v>507.589</v>
      </c>
      <c r="W61" s="3">
        <v>19.238495507723499</v>
      </c>
      <c r="X61" s="3">
        <v>94.6592571277057</v>
      </c>
      <c r="Y61" s="5">
        <v>777.91200000000003</v>
      </c>
      <c r="Z61" s="5">
        <v>8.2089625385479206</v>
      </c>
      <c r="AA61" s="5" t="s">
        <v>17</v>
      </c>
      <c r="AB61" s="3">
        <v>16.016999999999999</v>
      </c>
      <c r="AC61" s="3">
        <v>111.03452308118401</v>
      </c>
      <c r="AD61" s="3" t="s">
        <v>17</v>
      </c>
      <c r="AE61" s="5">
        <v>3307.154</v>
      </c>
      <c r="AF61" s="5">
        <v>12.264669981093499</v>
      </c>
      <c r="AG61" s="5" t="s">
        <v>17</v>
      </c>
      <c r="AH61" s="3">
        <v>106.121</v>
      </c>
      <c r="AI61" s="3">
        <v>47.733816789759302</v>
      </c>
      <c r="AJ61" s="3">
        <v>1.1357250630958701E-3</v>
      </c>
      <c r="AK61" s="5">
        <v>352.41</v>
      </c>
      <c r="AL61" s="5">
        <v>14.8406154285115</v>
      </c>
      <c r="AM61" s="5">
        <v>4.3576768388255603E-2</v>
      </c>
      <c r="AN61" s="3">
        <v>282.32299999999998</v>
      </c>
      <c r="AO61" s="3">
        <v>26.944819284664099</v>
      </c>
      <c r="AP61" s="3">
        <v>4.0361062061412802E-2</v>
      </c>
      <c r="AQ61" s="5">
        <v>39.043999999999997</v>
      </c>
      <c r="AR61" s="5">
        <v>73.971774768019401</v>
      </c>
      <c r="AS61" s="5">
        <v>1.22866730946908E-2</v>
      </c>
      <c r="AT61" s="3">
        <v>0</v>
      </c>
      <c r="AU61" s="3" t="s">
        <v>20</v>
      </c>
      <c r="AV61" s="3">
        <v>0</v>
      </c>
      <c r="AW61" s="5">
        <v>63.072000000000003</v>
      </c>
      <c r="AX61" s="5">
        <v>62.179810707348601</v>
      </c>
      <c r="AY61" s="5">
        <v>1.16982287432758E-2</v>
      </c>
      <c r="AZ61" s="3">
        <v>8.0079999999999991</v>
      </c>
      <c r="BA61" s="3">
        <v>129.09944487358101</v>
      </c>
      <c r="BB61" s="3">
        <v>8.2689757375261908E-3</v>
      </c>
    </row>
    <row r="62" spans="1:54" x14ac:dyDescent="0.25">
      <c r="A62" s="2"/>
      <c r="B62" s="6">
        <v>43762.635023148097</v>
      </c>
      <c r="C62" s="3" t="s">
        <v>73</v>
      </c>
      <c r="D62" s="2" t="s">
        <v>49</v>
      </c>
      <c r="E62" s="4" t="s">
        <v>12</v>
      </c>
      <c r="F62" s="2" t="b">
        <v>0</v>
      </c>
      <c r="G62" s="5">
        <v>2545311.0660000001</v>
      </c>
      <c r="H62" s="5">
        <v>1.0643700217352701</v>
      </c>
      <c r="I62" s="5" t="s">
        <v>17</v>
      </c>
      <c r="J62" s="3">
        <v>125546.416</v>
      </c>
      <c r="K62" s="3">
        <v>0.71347463050190296</v>
      </c>
      <c r="L62" s="3">
        <v>2.0078386239232899</v>
      </c>
      <c r="M62" s="5">
        <v>44871.637000000002</v>
      </c>
      <c r="N62" s="5">
        <v>2.0858412593401598</v>
      </c>
      <c r="O62" s="5">
        <v>1.73576923421166</v>
      </c>
      <c r="P62" s="3">
        <v>123567.43</v>
      </c>
      <c r="Q62" s="3">
        <v>1.1752368944180001</v>
      </c>
      <c r="R62" s="3">
        <v>1.8587473043582701</v>
      </c>
      <c r="S62" s="5">
        <v>33334.714999999997</v>
      </c>
      <c r="T62" s="5">
        <v>2.0454717229109298</v>
      </c>
      <c r="U62" s="5">
        <v>1.95105740835786</v>
      </c>
      <c r="V62" s="3">
        <v>2350.84</v>
      </c>
      <c r="W62" s="3">
        <v>8.0085216615477393</v>
      </c>
      <c r="X62" s="3">
        <v>65.815384091119498</v>
      </c>
      <c r="Y62" s="5">
        <v>253087.264</v>
      </c>
      <c r="Z62" s="5">
        <v>1.4444886355241799</v>
      </c>
      <c r="AA62" s="5">
        <v>1.7805102347314601</v>
      </c>
      <c r="AB62" s="3">
        <v>97773.861000000004</v>
      </c>
      <c r="AC62" s="3">
        <v>1.00471859560747</v>
      </c>
      <c r="AD62" s="3">
        <v>1.8322433021862301</v>
      </c>
      <c r="AE62" s="5">
        <v>262202.39899999998</v>
      </c>
      <c r="AF62" s="5">
        <v>0.48108060691881599</v>
      </c>
      <c r="AG62" s="5">
        <v>2.9341499869897301</v>
      </c>
      <c r="AH62" s="3">
        <v>1812231.105</v>
      </c>
      <c r="AI62" s="3">
        <v>0.61122192481279003</v>
      </c>
      <c r="AJ62" s="3">
        <v>22.105313258583301</v>
      </c>
      <c r="AK62" s="5">
        <v>806123.93700000003</v>
      </c>
      <c r="AL62" s="5">
        <v>0.89839326756957605</v>
      </c>
      <c r="AM62" s="5">
        <v>99.680134204130695</v>
      </c>
      <c r="AN62" s="3">
        <v>690904.53300000005</v>
      </c>
      <c r="AO62" s="3">
        <v>0.60526289059363303</v>
      </c>
      <c r="AP62" s="3">
        <v>98.7721182295613</v>
      </c>
      <c r="AQ62" s="5">
        <v>327015.83299999998</v>
      </c>
      <c r="AR62" s="5">
        <v>1.0406289527572901</v>
      </c>
      <c r="AS62" s="5">
        <v>102.907915092178</v>
      </c>
      <c r="AT62" s="3">
        <v>60051.565999999999</v>
      </c>
      <c r="AU62" s="3">
        <v>2.9257150641937</v>
      </c>
      <c r="AV62" s="3">
        <v>104.82018544293101</v>
      </c>
      <c r="AW62" s="5">
        <v>558260.32400000002</v>
      </c>
      <c r="AX62" s="5">
        <v>0.74467171074912597</v>
      </c>
      <c r="AY62" s="5">
        <v>103.542886993393</v>
      </c>
      <c r="AZ62" s="3">
        <v>99922.87</v>
      </c>
      <c r="BA62" s="3">
        <v>1.2859799112613901</v>
      </c>
      <c r="BB62" s="3">
        <v>103.17929416258499</v>
      </c>
    </row>
    <row r="63" spans="1:54" x14ac:dyDescent="0.25">
      <c r="A63" s="2"/>
      <c r="B63" s="6">
        <v>43762.6385069444</v>
      </c>
      <c r="C63" s="3" t="s">
        <v>73</v>
      </c>
      <c r="D63" s="2" t="s">
        <v>18</v>
      </c>
      <c r="E63" s="4" t="s">
        <v>12</v>
      </c>
      <c r="F63" s="2" t="b">
        <v>0</v>
      </c>
      <c r="G63" s="5">
        <v>2451170.6540000001</v>
      </c>
      <c r="H63" s="5">
        <v>1.11844493089964</v>
      </c>
      <c r="I63" s="5" t="s">
        <v>17</v>
      </c>
      <c r="J63" s="3">
        <v>56773.258999999998</v>
      </c>
      <c r="K63" s="3">
        <v>1.80514203095349</v>
      </c>
      <c r="L63" s="3">
        <v>0.49293915988204601</v>
      </c>
      <c r="M63" s="5">
        <v>20360.920999999998</v>
      </c>
      <c r="N63" s="5">
        <v>2.64680079664979</v>
      </c>
      <c r="O63" s="5">
        <v>0.42835396497429301</v>
      </c>
      <c r="P63" s="3">
        <v>2448.9520000000002</v>
      </c>
      <c r="Q63" s="3">
        <v>9.5245802169840594</v>
      </c>
      <c r="R63" s="3" t="s">
        <v>17</v>
      </c>
      <c r="S63" s="5">
        <v>5501.0889999999999</v>
      </c>
      <c r="T63" s="5">
        <v>5.90355002640562</v>
      </c>
      <c r="U63" s="5">
        <v>0.123235800078815</v>
      </c>
      <c r="V63" s="3">
        <v>466.536</v>
      </c>
      <c r="W63" s="3">
        <v>20.1869468819913</v>
      </c>
      <c r="X63" s="3">
        <v>95.301669647634398</v>
      </c>
      <c r="Y63" s="5">
        <v>811.94899999999996</v>
      </c>
      <c r="Z63" s="5">
        <v>10.075339356645699</v>
      </c>
      <c r="AA63" s="5" t="s">
        <v>17</v>
      </c>
      <c r="AB63" s="3">
        <v>26.03</v>
      </c>
      <c r="AC63" s="3">
        <v>68.327990164275406</v>
      </c>
      <c r="AD63" s="3" t="s">
        <v>17</v>
      </c>
      <c r="AE63" s="5">
        <v>1925.3130000000001</v>
      </c>
      <c r="AF63" s="5">
        <v>10.7420518336979</v>
      </c>
      <c r="AG63" s="5" t="s">
        <v>17</v>
      </c>
      <c r="AH63" s="3">
        <v>161.185</v>
      </c>
      <c r="AI63" s="3">
        <v>35.555186834805902</v>
      </c>
      <c r="AJ63" s="3">
        <v>1.807391996918E-3</v>
      </c>
      <c r="AK63" s="5">
        <v>398.464</v>
      </c>
      <c r="AL63" s="5">
        <v>25.205094016368601</v>
      </c>
      <c r="AM63" s="5">
        <v>4.9271511702442802E-2</v>
      </c>
      <c r="AN63" s="3">
        <v>338.39</v>
      </c>
      <c r="AO63" s="3">
        <v>17.296327926993499</v>
      </c>
      <c r="AP63" s="3">
        <v>4.8376433343941101E-2</v>
      </c>
      <c r="AQ63" s="5">
        <v>24.026</v>
      </c>
      <c r="AR63" s="5">
        <v>71.370504579570394</v>
      </c>
      <c r="AS63" s="5">
        <v>7.5606907021064E-3</v>
      </c>
      <c r="AT63" s="3">
        <v>9.0090000000000003</v>
      </c>
      <c r="AU63" s="3">
        <v>122.27832606829</v>
      </c>
      <c r="AV63" s="3">
        <v>1.5725236052218299E-2</v>
      </c>
      <c r="AW63" s="5">
        <v>78.090999999999994</v>
      </c>
      <c r="AX63" s="5">
        <v>43.076696575731503</v>
      </c>
      <c r="AY63" s="5">
        <v>1.44838657532844E-2</v>
      </c>
      <c r="AZ63" s="3">
        <v>7.0069999999999997</v>
      </c>
      <c r="BA63" s="3">
        <v>151.335700781626</v>
      </c>
      <c r="BB63" s="3">
        <v>7.2353537703354204E-3</v>
      </c>
    </row>
    <row r="64" spans="1:54" x14ac:dyDescent="0.25">
      <c r="A64" s="2"/>
      <c r="B64" s="6">
        <v>43762.641921296301</v>
      </c>
      <c r="C64" s="3" t="s">
        <v>73</v>
      </c>
      <c r="D64" s="2" t="s">
        <v>54</v>
      </c>
      <c r="E64" s="4" t="s">
        <v>12</v>
      </c>
      <c r="F64" s="2" t="b">
        <v>0</v>
      </c>
      <c r="G64" s="5">
        <v>3646256.4950000001</v>
      </c>
      <c r="H64" s="5">
        <v>0.95170771293814604</v>
      </c>
      <c r="I64" s="5">
        <v>15.5153273160801</v>
      </c>
      <c r="J64" s="3">
        <v>1069699.838</v>
      </c>
      <c r="K64" s="3">
        <v>0.53127411304818195</v>
      </c>
      <c r="L64" s="3">
        <v>22.805160941997201</v>
      </c>
      <c r="M64" s="5">
        <v>381905.505</v>
      </c>
      <c r="N64" s="5">
        <v>0.89474725317232795</v>
      </c>
      <c r="O64" s="5">
        <v>19.713343829475601</v>
      </c>
      <c r="P64" s="3">
        <v>1373934.835</v>
      </c>
      <c r="Q64" s="3">
        <v>1.1240465964211801</v>
      </c>
      <c r="R64" s="3">
        <v>21.061506283765201</v>
      </c>
      <c r="S64" s="5">
        <v>312499.61700000003</v>
      </c>
      <c r="T64" s="5">
        <v>0.609633462629533</v>
      </c>
      <c r="U64" s="5">
        <v>20.283690035838799</v>
      </c>
      <c r="V64" s="3">
        <v>3377.1880000000001</v>
      </c>
      <c r="W64" s="3">
        <v>5.1863394891687804</v>
      </c>
      <c r="X64" s="3">
        <v>49.754711180401301</v>
      </c>
      <c r="Y64" s="5">
        <v>2944909.5090000001</v>
      </c>
      <c r="Z64" s="5">
        <v>1.1678814998311799</v>
      </c>
      <c r="AA64" s="5">
        <v>20.792149139036599</v>
      </c>
      <c r="AB64" s="3">
        <v>1059228.845</v>
      </c>
      <c r="AC64" s="3">
        <v>1.0189374148264401</v>
      </c>
      <c r="AD64" s="3">
        <v>19.855986956589099</v>
      </c>
      <c r="AE64" s="5">
        <v>6199771.8650000002</v>
      </c>
      <c r="AF64" s="5">
        <v>0.78245799969362395</v>
      </c>
      <c r="AG64" s="5">
        <v>71.770398945463299</v>
      </c>
      <c r="AH64" s="3">
        <v>2781352.7859999998</v>
      </c>
      <c r="AI64" s="3">
        <v>0.54175628633273798</v>
      </c>
      <c r="AJ64" s="3">
        <v>33.926593731811103</v>
      </c>
      <c r="AK64" s="5">
        <v>822301.147</v>
      </c>
      <c r="AL64" s="5">
        <v>1.0419588009463501</v>
      </c>
      <c r="AM64" s="5">
        <v>101.680504606044</v>
      </c>
      <c r="AN64" s="3">
        <v>698515.804</v>
      </c>
      <c r="AO64" s="3">
        <v>0.741869713207715</v>
      </c>
      <c r="AP64" s="3">
        <v>99.860230006487896</v>
      </c>
      <c r="AQ64" s="5">
        <v>340135.69300000003</v>
      </c>
      <c r="AR64" s="5">
        <v>0.692857731253955</v>
      </c>
      <c r="AS64" s="5">
        <v>107.03657585614</v>
      </c>
      <c r="AT64" s="3">
        <v>60554.203000000001</v>
      </c>
      <c r="AU64" s="3">
        <v>1.9605358755583999</v>
      </c>
      <c r="AV64" s="3">
        <v>105.697539807853</v>
      </c>
      <c r="AW64" s="5">
        <v>578581.07400000002</v>
      </c>
      <c r="AX64" s="5">
        <v>0.79964215752624701</v>
      </c>
      <c r="AY64" s="5">
        <v>107.311861843325</v>
      </c>
      <c r="AZ64" s="3">
        <v>101687.504</v>
      </c>
      <c r="BA64" s="3">
        <v>1.3380837862072399</v>
      </c>
      <c r="BB64" s="3">
        <v>105.001436486713</v>
      </c>
    </row>
    <row r="65" spans="1:54" x14ac:dyDescent="0.25">
      <c r="A65" s="2"/>
      <c r="B65" s="6">
        <v>43762.645393518498</v>
      </c>
      <c r="C65" s="3" t="s">
        <v>73</v>
      </c>
      <c r="D65" s="2" t="s">
        <v>18</v>
      </c>
      <c r="E65" s="4" t="s">
        <v>12</v>
      </c>
      <c r="F65" s="2" t="b">
        <v>0</v>
      </c>
      <c r="G65" s="5">
        <v>2433127.5559999999</v>
      </c>
      <c r="H65" s="5">
        <v>0.93768832615495301</v>
      </c>
      <c r="I65" s="5" t="s">
        <v>17</v>
      </c>
      <c r="J65" s="3">
        <v>56507.870999999999</v>
      </c>
      <c r="K65" s="3">
        <v>1.4162858415369499</v>
      </c>
      <c r="L65" s="3">
        <v>0.48709333054251203</v>
      </c>
      <c r="M65" s="5">
        <v>20565.179</v>
      </c>
      <c r="N65" s="5">
        <v>3.3824758324118198</v>
      </c>
      <c r="O65" s="5">
        <v>0.43924920067707202</v>
      </c>
      <c r="P65" s="3">
        <v>2431.9250000000002</v>
      </c>
      <c r="Q65" s="3">
        <v>6.8607686594880297</v>
      </c>
      <c r="R65" s="3" t="s">
        <v>17</v>
      </c>
      <c r="S65" s="5">
        <v>5383.9229999999998</v>
      </c>
      <c r="T65" s="5">
        <v>4.9180729609039302</v>
      </c>
      <c r="U65" s="5">
        <v>0.115541561945572</v>
      </c>
      <c r="V65" s="3">
        <v>536.61800000000005</v>
      </c>
      <c r="W65" s="3">
        <v>11.9035363499473</v>
      </c>
      <c r="X65" s="3">
        <v>94.205000604649996</v>
      </c>
      <c r="Y65" s="5">
        <v>940.10400000000004</v>
      </c>
      <c r="Z65" s="5">
        <v>7.5548146851762503</v>
      </c>
      <c r="AA65" s="5" t="s">
        <v>17</v>
      </c>
      <c r="AB65" s="3">
        <v>90.105000000000004</v>
      </c>
      <c r="AC65" s="3">
        <v>52.115730796003596</v>
      </c>
      <c r="AD65" s="3">
        <v>1.03226615998248E-3</v>
      </c>
      <c r="AE65" s="5">
        <v>2931.6370000000002</v>
      </c>
      <c r="AF65" s="5">
        <v>8.8704879013296498</v>
      </c>
      <c r="AG65" s="5" t="s">
        <v>17</v>
      </c>
      <c r="AH65" s="3">
        <v>189.21700000000001</v>
      </c>
      <c r="AI65" s="3">
        <v>40.715219015311703</v>
      </c>
      <c r="AJ65" s="3">
        <v>2.1493244298851299E-3</v>
      </c>
      <c r="AK65" s="5">
        <v>376.43700000000001</v>
      </c>
      <c r="AL65" s="5">
        <v>32.361341941177997</v>
      </c>
      <c r="AM65" s="5">
        <v>4.6547793654464299E-2</v>
      </c>
      <c r="AN65" s="3">
        <v>295.33999999999997</v>
      </c>
      <c r="AO65" s="3">
        <v>19.975395526769599</v>
      </c>
      <c r="AP65" s="3">
        <v>4.2221980034278697E-2</v>
      </c>
      <c r="AQ65" s="5">
        <v>61.069000000000003</v>
      </c>
      <c r="AR65" s="5">
        <v>41.941071561412699</v>
      </c>
      <c r="AS65" s="5">
        <v>1.9217673374133701E-2</v>
      </c>
      <c r="AT65" s="3">
        <v>5.0049999999999999</v>
      </c>
      <c r="AU65" s="3">
        <v>169.967317119759</v>
      </c>
      <c r="AV65" s="3">
        <v>8.7362422512323994E-3</v>
      </c>
      <c r="AW65" s="5">
        <v>59.067999999999998</v>
      </c>
      <c r="AX65" s="5">
        <v>72.991828192969706</v>
      </c>
      <c r="AY65" s="5">
        <v>1.09555900464202E-2</v>
      </c>
      <c r="AZ65" s="3">
        <v>11.010999999999999</v>
      </c>
      <c r="BA65" s="3">
        <v>79.599548706446697</v>
      </c>
      <c r="BB65" s="3">
        <v>1.13698416390985E-2</v>
      </c>
    </row>
    <row r="66" spans="1:54" x14ac:dyDescent="0.25">
      <c r="A66" s="2"/>
      <c r="B66" s="6">
        <v>43762.648807870399</v>
      </c>
      <c r="C66" s="3" t="s">
        <v>73</v>
      </c>
      <c r="D66" s="2" t="s">
        <v>34</v>
      </c>
      <c r="E66" s="4" t="s">
        <v>12</v>
      </c>
      <c r="F66" s="2" t="b">
        <v>0</v>
      </c>
      <c r="G66" s="5">
        <v>2546064.1540000001</v>
      </c>
      <c r="H66" s="5">
        <v>0.76072791365417602</v>
      </c>
      <c r="I66" s="5" t="s">
        <v>17</v>
      </c>
      <c r="J66" s="3">
        <v>122197.039</v>
      </c>
      <c r="K66" s="3">
        <v>1.1919479857424</v>
      </c>
      <c r="L66" s="3">
        <v>1.9340602830195499</v>
      </c>
      <c r="M66" s="5">
        <v>43554.591</v>
      </c>
      <c r="N66" s="5">
        <v>1.6053591086430701</v>
      </c>
      <c r="O66" s="5">
        <v>1.66551726561604</v>
      </c>
      <c r="P66" s="3">
        <v>121776.63499999999</v>
      </c>
      <c r="Q66" s="3">
        <v>1.1926403605965099</v>
      </c>
      <c r="R66" s="3">
        <v>1.83124482418403</v>
      </c>
      <c r="S66" s="5">
        <v>32822.345000000001</v>
      </c>
      <c r="T66" s="5">
        <v>1.8652979792125299</v>
      </c>
      <c r="U66" s="5">
        <v>1.9174103026076501</v>
      </c>
      <c r="V66" s="3">
        <v>3138.8510000000001</v>
      </c>
      <c r="W66" s="3">
        <v>6.3701400525629204</v>
      </c>
      <c r="X66" s="3">
        <v>53.484296661662803</v>
      </c>
      <c r="Y66" s="5">
        <v>249523.23800000001</v>
      </c>
      <c r="Z66" s="5">
        <v>1.3685160729522601</v>
      </c>
      <c r="AA66" s="5">
        <v>1.7553384480418199</v>
      </c>
      <c r="AB66" s="3">
        <v>95440.482000000004</v>
      </c>
      <c r="AC66" s="3">
        <v>1.3440910868334901</v>
      </c>
      <c r="AD66" s="3">
        <v>1.7885010306868401</v>
      </c>
      <c r="AE66" s="5">
        <v>9347153.7320000008</v>
      </c>
      <c r="AF66" s="5">
        <v>0.55007272815583896</v>
      </c>
      <c r="AG66" s="5">
        <v>108.25906034215301</v>
      </c>
      <c r="AH66" s="3">
        <v>3079773.3130000001</v>
      </c>
      <c r="AI66" s="3">
        <v>0.97515884207204695</v>
      </c>
      <c r="AJ66" s="3">
        <v>37.5667070610221</v>
      </c>
      <c r="AK66" s="5">
        <v>816263.51</v>
      </c>
      <c r="AL66" s="5">
        <v>0.79313431794568601</v>
      </c>
      <c r="AM66" s="5">
        <v>100.933929000467</v>
      </c>
      <c r="AN66" s="3">
        <v>699963.93900000001</v>
      </c>
      <c r="AO66" s="3">
        <v>0.88098373413970998</v>
      </c>
      <c r="AP66" s="3">
        <v>100.067256237466</v>
      </c>
      <c r="AQ66" s="5">
        <v>330638.32</v>
      </c>
      <c r="AR66" s="5">
        <v>0.75152613574501603</v>
      </c>
      <c r="AS66" s="5">
        <v>104.047867800886</v>
      </c>
      <c r="AT66" s="3">
        <v>59952.578000000001</v>
      </c>
      <c r="AU66" s="3">
        <v>1.34998614190487</v>
      </c>
      <c r="AV66" s="3">
        <v>104.647401597184</v>
      </c>
      <c r="AW66" s="5">
        <v>563219.99300000002</v>
      </c>
      <c r="AX66" s="5">
        <v>0.86329200253840999</v>
      </c>
      <c r="AY66" s="5">
        <v>104.462777633502</v>
      </c>
      <c r="AZ66" s="3">
        <v>101417.133</v>
      </c>
      <c r="BA66" s="3">
        <v>0.86542550611483304</v>
      </c>
      <c r="BB66" s="3">
        <v>104.722254264044</v>
      </c>
    </row>
    <row r="67" spans="1:54" x14ac:dyDescent="0.25">
      <c r="A67" s="2"/>
      <c r="B67" s="6">
        <v>43762.652303240699</v>
      </c>
      <c r="C67" s="3" t="s">
        <v>73</v>
      </c>
      <c r="D67" s="2" t="s">
        <v>18</v>
      </c>
      <c r="E67" s="4" t="s">
        <v>12</v>
      </c>
      <c r="F67" s="2" t="b">
        <v>0</v>
      </c>
      <c r="G67" s="5">
        <v>2441197.838</v>
      </c>
      <c r="H67" s="5">
        <v>1.3454635497715901</v>
      </c>
      <c r="I67" s="5" t="s">
        <v>17</v>
      </c>
      <c r="J67" s="3">
        <v>57259.595999999998</v>
      </c>
      <c r="K67" s="3">
        <v>2.6350829730943599</v>
      </c>
      <c r="L67" s="3">
        <v>0.50365193929747198</v>
      </c>
      <c r="M67" s="5">
        <v>20548.183000000001</v>
      </c>
      <c r="N67" s="5">
        <v>4.0146846438794297</v>
      </c>
      <c r="O67" s="5">
        <v>0.43834262455273698</v>
      </c>
      <c r="P67" s="3">
        <v>2523.0520000000001</v>
      </c>
      <c r="Q67" s="3">
        <v>6.9772781322692596</v>
      </c>
      <c r="R67" s="3" t="s">
        <v>17</v>
      </c>
      <c r="S67" s="5">
        <v>5796.4970000000003</v>
      </c>
      <c r="T67" s="5">
        <v>4.5720937940443802</v>
      </c>
      <c r="U67" s="5">
        <v>0.142635109592368</v>
      </c>
      <c r="V67" s="3">
        <v>556.64</v>
      </c>
      <c r="W67" s="3">
        <v>16.856251439277798</v>
      </c>
      <c r="X67" s="3">
        <v>93.891688947182502</v>
      </c>
      <c r="Y67" s="5">
        <v>1001.179</v>
      </c>
      <c r="Z67" s="5">
        <v>7.7166790111148096</v>
      </c>
      <c r="AA67" s="5">
        <v>9.1921552695070107E-5</v>
      </c>
      <c r="AB67" s="3">
        <v>41.046999999999997</v>
      </c>
      <c r="AC67" s="3">
        <v>78.365549488196905</v>
      </c>
      <c r="AD67" s="3">
        <v>1.1260914960528001E-4</v>
      </c>
      <c r="AE67" s="5">
        <v>4329.5600000000004</v>
      </c>
      <c r="AF67" s="5">
        <v>11.891170064191799</v>
      </c>
      <c r="AG67" s="5" t="s">
        <v>17</v>
      </c>
      <c r="AH67" s="3">
        <v>361.41899999999998</v>
      </c>
      <c r="AI67" s="3">
        <v>32.788304518193499</v>
      </c>
      <c r="AJ67" s="3">
        <v>4.2498327354575198E-3</v>
      </c>
      <c r="AK67" s="5">
        <v>373.42700000000002</v>
      </c>
      <c r="AL67" s="5">
        <v>31.4456759529102</v>
      </c>
      <c r="AM67" s="5">
        <v>4.6175596291027798E-2</v>
      </c>
      <c r="AN67" s="3">
        <v>320.37</v>
      </c>
      <c r="AO67" s="3">
        <v>30.120573262295402</v>
      </c>
      <c r="AP67" s="3">
        <v>4.58002835497456E-2</v>
      </c>
      <c r="AQ67" s="5">
        <v>43.048000000000002</v>
      </c>
      <c r="AR67" s="5">
        <v>73.588731243453907</v>
      </c>
      <c r="AS67" s="5">
        <v>1.3546683315752799E-2</v>
      </c>
      <c r="AT67" s="3">
        <v>7.0069999999999997</v>
      </c>
      <c r="AU67" s="3">
        <v>117.61037176408099</v>
      </c>
      <c r="AV67" s="3">
        <v>1.22307391517254E-2</v>
      </c>
      <c r="AW67" s="5">
        <v>72.082999999999998</v>
      </c>
      <c r="AX67" s="5">
        <v>25.1872946622847</v>
      </c>
      <c r="AY67" s="5">
        <v>1.3369536759601E-2</v>
      </c>
      <c r="AZ67" s="3">
        <v>13.013999999999999</v>
      </c>
      <c r="BA67" s="3">
        <v>114.963064165433</v>
      </c>
      <c r="BB67" s="3">
        <v>1.34381181628579E-2</v>
      </c>
    </row>
    <row r="68" spans="1:54" x14ac:dyDescent="0.25">
      <c r="A68" s="2"/>
      <c r="B68" s="6">
        <v>43762.6557060185</v>
      </c>
      <c r="C68" s="3" t="s">
        <v>73</v>
      </c>
      <c r="D68" s="2" t="s">
        <v>18</v>
      </c>
      <c r="E68" s="4" t="s">
        <v>12</v>
      </c>
      <c r="F68" s="2" t="b">
        <v>0</v>
      </c>
      <c r="G68" s="5">
        <v>2416086.148</v>
      </c>
      <c r="H68" s="5">
        <v>1.0185131042937501</v>
      </c>
      <c r="I68" s="5" t="s">
        <v>17</v>
      </c>
      <c r="J68" s="3">
        <v>56680.911999999997</v>
      </c>
      <c r="K68" s="3">
        <v>1.34471907706244</v>
      </c>
      <c r="L68" s="3">
        <v>0.490904988020403</v>
      </c>
      <c r="M68" s="5">
        <v>19991.027999999998</v>
      </c>
      <c r="N68" s="5">
        <v>3.4244222086741098</v>
      </c>
      <c r="O68" s="5">
        <v>0.408623665941657</v>
      </c>
      <c r="P68" s="3">
        <v>2340.8270000000002</v>
      </c>
      <c r="Q68" s="3">
        <v>5.3301546745127597</v>
      </c>
      <c r="R68" s="3" t="s">
        <v>17</v>
      </c>
      <c r="S68" s="5">
        <v>5774.4830000000002</v>
      </c>
      <c r="T68" s="5">
        <v>6.43022683093578</v>
      </c>
      <c r="U68" s="5">
        <v>0.14118946018669401</v>
      </c>
      <c r="V68" s="3">
        <v>529.60900000000004</v>
      </c>
      <c r="W68" s="3">
        <v>14.871112112712501</v>
      </c>
      <c r="X68" s="3">
        <v>94.314680027644101</v>
      </c>
      <c r="Y68" s="5">
        <v>924.08699999999999</v>
      </c>
      <c r="Z68" s="5">
        <v>15.635184399967599</v>
      </c>
      <c r="AA68" s="5" t="s">
        <v>17</v>
      </c>
      <c r="AB68" s="3">
        <v>38.043999999999997</v>
      </c>
      <c r="AC68" s="3">
        <v>76.274700382931798</v>
      </c>
      <c r="AD68" s="3">
        <v>5.63139479630864E-5</v>
      </c>
      <c r="AE68" s="5">
        <v>2590.1729999999998</v>
      </c>
      <c r="AF68" s="5">
        <v>6.9060378131710998</v>
      </c>
      <c r="AG68" s="5" t="s">
        <v>17</v>
      </c>
      <c r="AH68" s="3">
        <v>143.167</v>
      </c>
      <c r="AI68" s="3">
        <v>47.319765127019799</v>
      </c>
      <c r="AJ68" s="3">
        <v>1.5876096561217E-3</v>
      </c>
      <c r="AK68" s="5">
        <v>303.351</v>
      </c>
      <c r="AL68" s="5">
        <v>25.989347986137801</v>
      </c>
      <c r="AM68" s="5">
        <v>3.7510445978677399E-2</v>
      </c>
      <c r="AN68" s="3">
        <v>265.30500000000001</v>
      </c>
      <c r="AO68" s="3">
        <v>25.361474694443999</v>
      </c>
      <c r="AP68" s="3">
        <v>3.7928158776306301E-2</v>
      </c>
      <c r="AQ68" s="5">
        <v>30.033999999999999</v>
      </c>
      <c r="AR68" s="5">
        <v>75.363913539930707</v>
      </c>
      <c r="AS68" s="5">
        <v>9.4513354094340907E-3</v>
      </c>
      <c r="AT68" s="3">
        <v>7.0069999999999997</v>
      </c>
      <c r="AU68" s="3">
        <v>165.643115532629</v>
      </c>
      <c r="AV68" s="3">
        <v>1.22307391517254E-2</v>
      </c>
      <c r="AW68" s="5">
        <v>48.054000000000002</v>
      </c>
      <c r="AX68" s="5">
        <v>70.6883335714314</v>
      </c>
      <c r="AY68" s="5">
        <v>8.9127772074672797E-3</v>
      </c>
      <c r="AZ68" s="3">
        <v>7.0069999999999997</v>
      </c>
      <c r="BA68" s="3">
        <v>165.643115532629</v>
      </c>
      <c r="BB68" s="3">
        <v>7.2353537703354204E-3</v>
      </c>
    </row>
    <row r="69" spans="1:54" x14ac:dyDescent="0.25">
      <c r="A69" s="2"/>
      <c r="B69" s="6">
        <v>43762.659178240698</v>
      </c>
      <c r="C69" s="3" t="s">
        <v>73</v>
      </c>
      <c r="D69" s="2" t="s">
        <v>18</v>
      </c>
      <c r="E69" s="4" t="s">
        <v>12</v>
      </c>
      <c r="F69" s="2" t="b">
        <v>0</v>
      </c>
      <c r="G69" s="5">
        <v>2412085.531</v>
      </c>
      <c r="H69" s="5">
        <v>0.807445904088819</v>
      </c>
      <c r="I69" s="5" t="s">
        <v>17</v>
      </c>
      <c r="J69" s="3">
        <v>56050.572</v>
      </c>
      <c r="K69" s="3">
        <v>1.1124586562194201</v>
      </c>
      <c r="L69" s="3">
        <v>0.47702018514355099</v>
      </c>
      <c r="M69" s="5">
        <v>19892.632000000001</v>
      </c>
      <c r="N69" s="5">
        <v>2.3807844378352301</v>
      </c>
      <c r="O69" s="5">
        <v>0.40337516839340598</v>
      </c>
      <c r="P69" s="3">
        <v>2422.922</v>
      </c>
      <c r="Q69" s="3">
        <v>7.3587551677436798</v>
      </c>
      <c r="R69" s="3" t="s">
        <v>17</v>
      </c>
      <c r="S69" s="5">
        <v>5661.3109999999997</v>
      </c>
      <c r="T69" s="5">
        <v>4.4586191070571903</v>
      </c>
      <c r="U69" s="5">
        <v>0.133757506223809</v>
      </c>
      <c r="V69" s="3">
        <v>491.56799999999998</v>
      </c>
      <c r="W69" s="3">
        <v>21.521106419885601</v>
      </c>
      <c r="X69" s="3">
        <v>94.9099596581366</v>
      </c>
      <c r="Y69" s="5">
        <v>895.04899999999998</v>
      </c>
      <c r="Z69" s="5">
        <v>12.356999377192</v>
      </c>
      <c r="AA69" s="5" t="s">
        <v>17</v>
      </c>
      <c r="AB69" s="3">
        <v>15.016999999999999</v>
      </c>
      <c r="AC69" s="3">
        <v>134.26390489259799</v>
      </c>
      <c r="AD69" s="3" t="s">
        <v>17</v>
      </c>
      <c r="AE69" s="5">
        <v>2132.5650000000001</v>
      </c>
      <c r="AF69" s="5">
        <v>13.6812839497863</v>
      </c>
      <c r="AG69" s="5" t="s">
        <v>17</v>
      </c>
      <c r="AH69" s="3">
        <v>75.087000000000003</v>
      </c>
      <c r="AI69" s="3">
        <v>59.712931283188297</v>
      </c>
      <c r="AJ69" s="3">
        <v>7.5717443792813603E-4</v>
      </c>
      <c r="AK69" s="5">
        <v>252.28899999999999</v>
      </c>
      <c r="AL69" s="5">
        <v>24.661177023299899</v>
      </c>
      <c r="AM69" s="5">
        <v>3.11964453900417E-2</v>
      </c>
      <c r="AN69" s="3">
        <v>233.26599999999999</v>
      </c>
      <c r="AO69" s="3">
        <v>16.442293031524802</v>
      </c>
      <c r="AP69" s="3">
        <v>3.3347844500155897E-2</v>
      </c>
      <c r="AQ69" s="5">
        <v>30.033000000000001</v>
      </c>
      <c r="AR69" s="5">
        <v>88.895270902791594</v>
      </c>
      <c r="AS69" s="5">
        <v>9.4510207215666893E-3</v>
      </c>
      <c r="AT69" s="3">
        <v>4.0039999999999996</v>
      </c>
      <c r="AU69" s="3">
        <v>174.80147469502501</v>
      </c>
      <c r="AV69" s="3">
        <v>6.9889938009859197E-3</v>
      </c>
      <c r="AW69" s="5">
        <v>33.037999999999997</v>
      </c>
      <c r="AX69" s="5">
        <v>53.547248026321697</v>
      </c>
      <c r="AY69" s="5">
        <v>6.1276966200587701E-3</v>
      </c>
      <c r="AZ69" s="3">
        <v>5.0049999999999999</v>
      </c>
      <c r="BA69" s="3">
        <v>141.42135623730999</v>
      </c>
      <c r="BB69" s="3">
        <v>5.1681098359538701E-3</v>
      </c>
    </row>
  </sheetData>
  <mergeCells count="17">
    <mergeCell ref="AW1:AY1"/>
    <mergeCell ref="AZ1:BB1"/>
    <mergeCell ref="AH1:AJ1"/>
    <mergeCell ref="AK1:AM1"/>
    <mergeCell ref="AN1:AP1"/>
    <mergeCell ref="AQ1:AS1"/>
    <mergeCell ref="AT1:AV1"/>
    <mergeCell ref="S1:U1"/>
    <mergeCell ref="V1:X1"/>
    <mergeCell ref="Y1:AA1"/>
    <mergeCell ref="AB1:AD1"/>
    <mergeCell ref="AE1:AG1"/>
    <mergeCell ref="A1:F1"/>
    <mergeCell ref="G1:I1"/>
    <mergeCell ref="J1:L1"/>
    <mergeCell ref="M1:O1"/>
    <mergeCell ref="P1:R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30"/>
  <sheetViews>
    <sheetView topLeftCell="AV1" workbookViewId="0">
      <selection activeCell="BL22" activeCellId="4" sqref="X22:X30 AN22:AN30 AV22:AV30 BD22:BD30 BL22:BL30"/>
    </sheetView>
  </sheetViews>
  <sheetFormatPr defaultRowHeight="15" x14ac:dyDescent="0.25"/>
  <cols>
    <col min="1" max="1" width="12.42578125" bestFit="1" customWidth="1"/>
    <col min="2" max="2" width="11.7109375" customWidth="1"/>
    <col min="3" max="3" width="9" customWidth="1"/>
    <col min="4" max="4" width="11.140625" customWidth="1"/>
    <col min="6" max="6" width="11" bestFit="1" customWidth="1"/>
    <col min="7" max="7" width="12.42578125" bestFit="1" customWidth="1"/>
    <col min="8" max="8" width="10.5703125" bestFit="1" customWidth="1"/>
    <col min="10" max="10" width="11.7109375" customWidth="1"/>
    <col min="11" max="11" width="9" customWidth="1"/>
    <col min="12" max="12" width="11.140625" customWidth="1"/>
    <col min="14" max="14" width="11" bestFit="1" customWidth="1"/>
    <col min="15" max="15" width="12.42578125" bestFit="1" customWidth="1"/>
    <col min="16" max="16" width="10.5703125" bestFit="1" customWidth="1"/>
    <col min="18" max="18" width="11.7109375" customWidth="1"/>
    <col min="19" max="19" width="9" customWidth="1"/>
    <col min="20" max="20" width="11.140625" customWidth="1"/>
    <col min="22" max="22" width="11" bestFit="1" customWidth="1"/>
    <col min="23" max="23" width="12.42578125" bestFit="1" customWidth="1"/>
    <col min="24" max="24" width="10.5703125" bestFit="1" customWidth="1"/>
    <col min="26" max="26" width="8.7109375" customWidth="1"/>
    <col min="27" max="27" width="9" customWidth="1"/>
    <col min="28" max="28" width="11.140625" customWidth="1"/>
    <col min="30" max="30" width="11" bestFit="1" customWidth="1"/>
    <col min="31" max="31" width="12.42578125" bestFit="1" customWidth="1"/>
    <col min="32" max="32" width="10.5703125" bestFit="1" customWidth="1"/>
    <col min="34" max="34" width="12.7109375" customWidth="1"/>
    <col min="35" max="35" width="9" customWidth="1"/>
    <col min="36" max="36" width="11.140625" customWidth="1"/>
    <col min="38" max="38" width="11" bestFit="1" customWidth="1"/>
    <col min="39" max="39" width="12.42578125" bestFit="1" customWidth="1"/>
    <col min="40" max="40" width="10.5703125" bestFit="1" customWidth="1"/>
    <col min="42" max="42" width="11.7109375" customWidth="1"/>
    <col min="43" max="43" width="9" customWidth="1"/>
    <col min="44" max="44" width="11.140625" customWidth="1"/>
    <col min="46" max="46" width="11" bestFit="1" customWidth="1"/>
    <col min="47" max="47" width="12.42578125" bestFit="1" customWidth="1"/>
    <col min="48" max="48" width="10.5703125" bestFit="1" customWidth="1"/>
    <col min="50" max="50" width="11.7109375" customWidth="1"/>
    <col min="51" max="51" width="9" customWidth="1"/>
    <col min="52" max="52" width="11.140625" customWidth="1"/>
    <col min="54" max="54" width="11" bestFit="1" customWidth="1"/>
    <col min="55" max="55" width="12.42578125" bestFit="1" customWidth="1"/>
    <col min="56" max="56" width="10.5703125" bestFit="1" customWidth="1"/>
    <col min="58" max="58" width="11.7109375" customWidth="1"/>
    <col min="59" max="59" width="9" customWidth="1"/>
    <col min="60" max="60" width="11.140625" customWidth="1"/>
    <col min="62" max="62" width="11" bestFit="1" customWidth="1"/>
    <col min="63" max="63" width="12.42578125" bestFit="1" customWidth="1"/>
    <col min="64" max="64" width="10.5703125" bestFit="1" customWidth="1"/>
    <col min="66" max="66" width="10.7109375" customWidth="1"/>
    <col min="67" max="67" width="9" customWidth="1"/>
    <col min="68" max="68" width="15.140625" customWidth="1"/>
    <col min="69" max="69" width="10.7109375" customWidth="1"/>
    <col min="70" max="70" width="9" customWidth="1"/>
    <col min="71" max="71" width="15.140625" customWidth="1"/>
    <col min="72" max="72" width="10.7109375" customWidth="1"/>
    <col min="73" max="73" width="9" customWidth="1"/>
    <col min="74" max="74" width="15.140625" customWidth="1"/>
    <col min="75" max="75" width="9.7109375" customWidth="1"/>
    <col min="76" max="76" width="9" customWidth="1"/>
    <col min="77" max="77" width="15.140625" customWidth="1"/>
    <col min="78" max="78" width="10.7109375" customWidth="1"/>
    <col min="79" max="79" width="9" customWidth="1"/>
    <col min="80" max="80" width="15.140625" customWidth="1"/>
    <col min="81" max="81" width="10.7109375" customWidth="1"/>
    <col min="82" max="82" width="9" customWidth="1"/>
    <col min="83" max="83" width="15.28515625" customWidth="1"/>
  </cols>
  <sheetData>
    <row r="1" spans="1:87" x14ac:dyDescent="0.25">
      <c r="B1" s="12" t="s">
        <v>10</v>
      </c>
      <c r="C1" s="13"/>
      <c r="D1" s="14"/>
      <c r="E1" s="15" t="s">
        <v>86</v>
      </c>
      <c r="F1" s="16"/>
      <c r="G1" s="16"/>
      <c r="H1" s="16"/>
      <c r="I1" s="16"/>
      <c r="J1" s="12" t="s">
        <v>33</v>
      </c>
      <c r="K1" s="13"/>
      <c r="L1" s="14"/>
      <c r="M1" s="15" t="s">
        <v>90</v>
      </c>
      <c r="N1" s="16"/>
      <c r="O1" s="16"/>
      <c r="P1" s="16"/>
      <c r="Q1" s="16"/>
      <c r="R1" s="12" t="s">
        <v>19</v>
      </c>
      <c r="S1" s="13"/>
      <c r="T1" s="14"/>
      <c r="U1" s="15" t="s">
        <v>91</v>
      </c>
      <c r="V1" s="16"/>
      <c r="W1" s="16"/>
      <c r="X1" s="16"/>
      <c r="Y1" s="16"/>
      <c r="Z1" s="12" t="s">
        <v>26</v>
      </c>
      <c r="AA1" s="13"/>
      <c r="AB1" s="14"/>
      <c r="AC1" s="15" t="s">
        <v>92</v>
      </c>
      <c r="AD1" s="16"/>
      <c r="AE1" s="16"/>
      <c r="AF1" s="16"/>
      <c r="AG1" s="16"/>
      <c r="AH1" s="12" t="s">
        <v>52</v>
      </c>
      <c r="AI1" s="13"/>
      <c r="AJ1" s="14"/>
      <c r="AK1" s="15" t="s">
        <v>93</v>
      </c>
      <c r="AL1" s="16"/>
      <c r="AM1" s="16"/>
      <c r="AN1" s="16"/>
      <c r="AO1" s="16"/>
      <c r="AP1" s="12" t="s">
        <v>4</v>
      </c>
      <c r="AQ1" s="13"/>
      <c r="AR1" s="14"/>
      <c r="AS1" s="15" t="s">
        <v>94</v>
      </c>
      <c r="AT1" s="16"/>
      <c r="AU1" s="16"/>
      <c r="AV1" s="16"/>
      <c r="AW1" s="16"/>
      <c r="AX1" s="12" t="s">
        <v>8</v>
      </c>
      <c r="AY1" s="13"/>
      <c r="AZ1" s="14"/>
      <c r="BA1" s="15" t="s">
        <v>95</v>
      </c>
      <c r="BB1" s="16"/>
      <c r="BC1" s="16"/>
      <c r="BD1" s="16"/>
      <c r="BE1" s="16"/>
      <c r="BF1" s="12" t="s">
        <v>23</v>
      </c>
      <c r="BG1" s="13"/>
      <c r="BH1" s="14"/>
      <c r="BI1" s="15" t="s">
        <v>96</v>
      </c>
      <c r="BJ1" s="16"/>
      <c r="BK1" s="16"/>
      <c r="BL1" s="16"/>
      <c r="BM1" s="16"/>
      <c r="BN1" s="12" t="s">
        <v>67</v>
      </c>
      <c r="BO1" s="13"/>
      <c r="BP1" s="14"/>
      <c r="BQ1" s="12" t="s">
        <v>32</v>
      </c>
      <c r="BR1" s="13"/>
      <c r="BS1" s="14"/>
      <c r="BT1" s="12" t="s">
        <v>45</v>
      </c>
      <c r="BU1" s="13"/>
      <c r="BV1" s="14"/>
      <c r="BW1" s="12" t="s">
        <v>2</v>
      </c>
      <c r="BX1" s="13"/>
      <c r="BY1" s="14"/>
      <c r="BZ1" s="12" t="s">
        <v>74</v>
      </c>
      <c r="CA1" s="13"/>
      <c r="CB1" s="14"/>
      <c r="CC1" s="12" t="s">
        <v>29</v>
      </c>
      <c r="CD1" s="13"/>
      <c r="CE1" s="14"/>
      <c r="CF1" s="8"/>
      <c r="CG1" s="10"/>
    </row>
    <row r="2" spans="1:87" x14ac:dyDescent="0.25">
      <c r="A2" s="1" t="s">
        <v>69</v>
      </c>
      <c r="B2" s="1" t="s">
        <v>65</v>
      </c>
      <c r="C2" s="1" t="s">
        <v>64</v>
      </c>
      <c r="D2" s="1" t="s">
        <v>77</v>
      </c>
      <c r="F2" s="7" t="s">
        <v>87</v>
      </c>
      <c r="G2" s="7" t="s">
        <v>88</v>
      </c>
      <c r="H2" t="s">
        <v>89</v>
      </c>
      <c r="J2" s="1" t="s">
        <v>65</v>
      </c>
      <c r="K2" s="1" t="s">
        <v>64</v>
      </c>
      <c r="L2" s="1" t="s">
        <v>77</v>
      </c>
      <c r="N2" s="7" t="s">
        <v>87</v>
      </c>
      <c r="O2" s="7" t="s">
        <v>88</v>
      </c>
      <c r="P2" t="s">
        <v>89</v>
      </c>
      <c r="R2" s="1" t="s">
        <v>65</v>
      </c>
      <c r="S2" s="1" t="s">
        <v>64</v>
      </c>
      <c r="T2" s="1" t="s">
        <v>77</v>
      </c>
      <c r="V2" s="7" t="s">
        <v>87</v>
      </c>
      <c r="W2" s="7" t="s">
        <v>88</v>
      </c>
      <c r="X2" t="s">
        <v>89</v>
      </c>
      <c r="Z2" s="1" t="s">
        <v>65</v>
      </c>
      <c r="AA2" s="1" t="s">
        <v>64</v>
      </c>
      <c r="AB2" s="1" t="s">
        <v>77</v>
      </c>
      <c r="AD2" s="7" t="s">
        <v>87</v>
      </c>
      <c r="AE2" s="7" t="s">
        <v>88</v>
      </c>
      <c r="AF2" t="s">
        <v>89</v>
      </c>
      <c r="AH2" s="1" t="s">
        <v>65</v>
      </c>
      <c r="AI2" s="1" t="s">
        <v>64</v>
      </c>
      <c r="AJ2" s="1" t="s">
        <v>77</v>
      </c>
      <c r="AL2" s="7" t="s">
        <v>87</v>
      </c>
      <c r="AM2" s="7" t="s">
        <v>88</v>
      </c>
      <c r="AN2" t="s">
        <v>89</v>
      </c>
      <c r="AP2" s="1" t="s">
        <v>65</v>
      </c>
      <c r="AQ2" s="1" t="s">
        <v>64</v>
      </c>
      <c r="AR2" s="1" t="s">
        <v>77</v>
      </c>
      <c r="AT2" s="7" t="s">
        <v>87</v>
      </c>
      <c r="AU2" s="7" t="s">
        <v>88</v>
      </c>
      <c r="AV2" t="s">
        <v>89</v>
      </c>
      <c r="AX2" s="1" t="s">
        <v>65</v>
      </c>
      <c r="AY2" s="1" t="s">
        <v>64</v>
      </c>
      <c r="AZ2" s="1" t="s">
        <v>77</v>
      </c>
      <c r="BB2" s="7" t="s">
        <v>87</v>
      </c>
      <c r="BC2" s="7" t="s">
        <v>88</v>
      </c>
      <c r="BD2" t="s">
        <v>89</v>
      </c>
      <c r="BF2" s="1" t="s">
        <v>65</v>
      </c>
      <c r="BG2" s="1" t="s">
        <v>64</v>
      </c>
      <c r="BH2" s="1" t="s">
        <v>77</v>
      </c>
      <c r="BJ2" s="7" t="s">
        <v>87</v>
      </c>
      <c r="BK2" s="7" t="s">
        <v>88</v>
      </c>
      <c r="BL2" t="s">
        <v>89</v>
      </c>
      <c r="BN2" s="1" t="s">
        <v>65</v>
      </c>
      <c r="BO2" s="1" t="s">
        <v>64</v>
      </c>
      <c r="BP2" s="1" t="s">
        <v>63</v>
      </c>
      <c r="BQ2" s="1" t="s">
        <v>65</v>
      </c>
      <c r="BR2" s="1" t="s">
        <v>64</v>
      </c>
      <c r="BS2" s="1" t="s">
        <v>63</v>
      </c>
      <c r="BT2" s="1" t="s">
        <v>65</v>
      </c>
      <c r="BU2" s="1" t="s">
        <v>64</v>
      </c>
      <c r="BV2" s="1" t="s">
        <v>63</v>
      </c>
      <c r="BW2" s="1" t="s">
        <v>65</v>
      </c>
      <c r="BX2" s="1" t="s">
        <v>64</v>
      </c>
      <c r="BY2" s="1" t="s">
        <v>63</v>
      </c>
      <c r="BZ2" s="1" t="s">
        <v>65</v>
      </c>
      <c r="CA2" s="1" t="s">
        <v>64</v>
      </c>
      <c r="CB2" s="1" t="s">
        <v>63</v>
      </c>
      <c r="CC2" s="1" t="s">
        <v>65</v>
      </c>
      <c r="CD2" s="1" t="s">
        <v>64</v>
      </c>
      <c r="CE2" s="1" t="s">
        <v>63</v>
      </c>
      <c r="CF2" s="9"/>
      <c r="CG2" s="7" t="s">
        <v>97</v>
      </c>
    </row>
    <row r="3" spans="1:87" x14ac:dyDescent="0.25">
      <c r="A3" s="2" t="s">
        <v>71</v>
      </c>
      <c r="B3" s="5">
        <v>12330.371999999999</v>
      </c>
      <c r="C3" s="5">
        <v>3.0395462047889699</v>
      </c>
      <c r="D3" s="5"/>
      <c r="E3">
        <v>0</v>
      </c>
      <c r="F3">
        <f>B3-B$3</f>
        <v>0</v>
      </c>
      <c r="G3">
        <f>(F3/$CG3)*$CI3</f>
        <v>0</v>
      </c>
      <c r="H3">
        <f>G3/I$3</f>
        <v>0</v>
      </c>
      <c r="I3">
        <v>17196</v>
      </c>
      <c r="J3" s="3">
        <v>2537.0590000000002</v>
      </c>
      <c r="K3" s="3">
        <v>6.3528253824549701</v>
      </c>
      <c r="L3" s="3"/>
      <c r="M3">
        <v>0</v>
      </c>
      <c r="N3">
        <f>J3-J$3</f>
        <v>0</v>
      </c>
      <c r="O3">
        <f>(N3/$CG3)*$CI3</f>
        <v>0</v>
      </c>
      <c r="P3">
        <f>O3/Q$3</f>
        <v>0</v>
      </c>
      <c r="Q3">
        <v>63944</v>
      </c>
      <c r="R3" s="5">
        <v>3624.4839999999999</v>
      </c>
      <c r="S3" s="5">
        <v>8.0461889733789498</v>
      </c>
      <c r="T3" s="5"/>
      <c r="U3">
        <v>0</v>
      </c>
      <c r="V3">
        <f>R3-R$3</f>
        <v>0</v>
      </c>
      <c r="W3">
        <f>(V3/$CG3)*$CI3</f>
        <v>0</v>
      </c>
      <c r="X3">
        <f>W3/Y$3</f>
        <v>0</v>
      </c>
      <c r="Y3">
        <v>15168</v>
      </c>
      <c r="Z3" s="3">
        <v>6556.7340000000004</v>
      </c>
      <c r="AA3" s="3">
        <v>5.6621953103337903</v>
      </c>
      <c r="AB3" s="3"/>
      <c r="AD3">
        <f>Z3-Z$3</f>
        <v>0</v>
      </c>
      <c r="AE3">
        <f>(AD3/$CG3)*$CI3</f>
        <v>0</v>
      </c>
      <c r="AH3" s="5">
        <v>988.16399999999999</v>
      </c>
      <c r="AI3" s="5">
        <v>9.1751622963506403</v>
      </c>
      <c r="AJ3" s="5"/>
      <c r="AK3">
        <v>0</v>
      </c>
      <c r="AL3">
        <f>AH3-AH$3</f>
        <v>0</v>
      </c>
      <c r="AM3">
        <f>(AL3/$CG3)*$CI3</f>
        <v>0</v>
      </c>
      <c r="AN3">
        <f>AM3/AO$3</f>
        <v>0</v>
      </c>
      <c r="AO3">
        <v>137211</v>
      </c>
      <c r="AP3" s="3">
        <v>35.04</v>
      </c>
      <c r="AQ3" s="3">
        <v>67.683781526702404</v>
      </c>
      <c r="AR3" s="3"/>
      <c r="AS3">
        <v>0</v>
      </c>
      <c r="AT3">
        <f>AP3-AP$3</f>
        <v>0</v>
      </c>
      <c r="AU3">
        <f>(AT3/$CG3)*$CI3</f>
        <v>0</v>
      </c>
      <c r="AV3">
        <f>AU3/AW$3</f>
        <v>0</v>
      </c>
      <c r="AW3">
        <v>100233</v>
      </c>
      <c r="AX3" s="5">
        <v>9113.08</v>
      </c>
      <c r="AY3" s="5">
        <v>3.9477124824374901</v>
      </c>
      <c r="AZ3" s="5"/>
      <c r="BA3">
        <v>0</v>
      </c>
      <c r="BB3">
        <f>AX3-AX$3</f>
        <v>0</v>
      </c>
      <c r="BC3">
        <f>(BB3/$CG3)*$CI3</f>
        <v>0</v>
      </c>
      <c r="BD3">
        <f>BC3/BE$3</f>
        <v>0</v>
      </c>
      <c r="BE3">
        <v>85470</v>
      </c>
      <c r="BF3" s="3">
        <v>13.013</v>
      </c>
      <c r="BG3" s="3">
        <v>81.488454267029297</v>
      </c>
      <c r="BH3" s="3"/>
      <c r="BI3">
        <v>0</v>
      </c>
      <c r="BJ3">
        <f>BF3-BF$3</f>
        <v>0</v>
      </c>
      <c r="BK3">
        <f>(BJ3/$CG3)*$CI3</f>
        <v>0</v>
      </c>
      <c r="BL3">
        <f>BK3/BM$3</f>
        <v>0</v>
      </c>
      <c r="BM3">
        <v>159561</v>
      </c>
      <c r="BN3" s="5">
        <v>808710.72600000002</v>
      </c>
      <c r="BO3" s="5">
        <v>0.69447160190511503</v>
      </c>
      <c r="BP3" s="5">
        <v>100</v>
      </c>
      <c r="BQ3" s="3">
        <v>699493.48600000003</v>
      </c>
      <c r="BR3" s="3">
        <v>0.89330947094869395</v>
      </c>
      <c r="BS3" s="3">
        <v>100</v>
      </c>
      <c r="BT3" s="5">
        <v>317775.2</v>
      </c>
      <c r="BU3" s="5">
        <v>1.82774536082068</v>
      </c>
      <c r="BV3" s="5">
        <v>100</v>
      </c>
      <c r="BW3" s="3">
        <v>57290.078000000001</v>
      </c>
      <c r="BX3" s="3">
        <v>2.60258035820921</v>
      </c>
      <c r="BY3" s="3">
        <v>100</v>
      </c>
      <c r="BZ3" s="5">
        <v>539158.54599999997</v>
      </c>
      <c r="CA3" s="5">
        <v>1.09773512921795</v>
      </c>
      <c r="CB3" s="5">
        <v>100</v>
      </c>
      <c r="CC3" s="3">
        <v>96843.917000000001</v>
      </c>
      <c r="CD3" s="3">
        <v>1.57264378641779</v>
      </c>
      <c r="CE3" s="3">
        <v>100</v>
      </c>
      <c r="CF3" s="8"/>
      <c r="CG3" s="10">
        <f>AVERAGE(BP3,BS3,BV3,BY3,CB3,CE3)</f>
        <v>100</v>
      </c>
      <c r="CI3">
        <v>100</v>
      </c>
    </row>
    <row r="4" spans="1:87" x14ac:dyDescent="0.25">
      <c r="A4" s="2" t="s">
        <v>56</v>
      </c>
      <c r="B4" s="5">
        <v>30156.903999999999</v>
      </c>
      <c r="C4" s="5">
        <v>2.4666425091154398</v>
      </c>
      <c r="D4" s="5">
        <v>1</v>
      </c>
      <c r="E4">
        <v>1.0320648398636261</v>
      </c>
      <c r="F4">
        <f t="shared" ref="F4:F10" si="0">B4-B$3</f>
        <v>17826.531999999999</v>
      </c>
      <c r="G4">
        <f t="shared" ref="G4:G30" si="1">(F4/$CG4)*$CI4</f>
        <v>17738.829204854301</v>
      </c>
      <c r="H4">
        <f t="shared" ref="H4:H30" si="2">G4/I$3</f>
        <v>1.0315671786958769</v>
      </c>
      <c r="J4" s="3">
        <v>68507.899999999994</v>
      </c>
      <c r="K4" s="3">
        <v>2.1751062864339499</v>
      </c>
      <c r="L4" s="3">
        <v>1</v>
      </c>
      <c r="M4">
        <v>0.96425354592036538</v>
      </c>
      <c r="N4">
        <f t="shared" ref="N4:N10" si="3">J4-J$3</f>
        <v>65970.841</v>
      </c>
      <c r="O4">
        <f t="shared" ref="O4:O30" si="4">(N4/$CG4)*$CI4</f>
        <v>65646.27831142924</v>
      </c>
      <c r="P4">
        <f t="shared" ref="P4:P30" si="5">O4/Q$3</f>
        <v>1.0266213923343745</v>
      </c>
      <c r="R4" s="5">
        <v>19167.87</v>
      </c>
      <c r="S4" s="5">
        <v>4.0977006850376396</v>
      </c>
      <c r="T4" s="5">
        <v>1</v>
      </c>
      <c r="U4">
        <v>0.95041336631392315</v>
      </c>
      <c r="V4">
        <f t="shared" ref="V4:V10" si="6">R4-R$3</f>
        <v>15543.385999999999</v>
      </c>
      <c r="W4">
        <f t="shared" ref="W4:W30" si="7">(V4/$CG4)*$CI4</f>
        <v>15466.915803877246</v>
      </c>
      <c r="X4">
        <f t="shared" ref="X4:X30" si="8">W4/Y$3</f>
        <v>1.0197070018378986</v>
      </c>
      <c r="Z4" s="3">
        <v>1907.2719999999999</v>
      </c>
      <c r="AA4" s="3">
        <v>8.3669668190125304</v>
      </c>
      <c r="AB4" s="3">
        <v>1</v>
      </c>
      <c r="AD4">
        <f t="shared" ref="AD4:AD10" si="9">Z4-Z$3</f>
        <v>-4649.4620000000004</v>
      </c>
      <c r="AE4">
        <f t="shared" ref="AE4:AE30" si="10">(AD4/$CG4)*$CI4</f>
        <v>-4626.5876230138474</v>
      </c>
      <c r="AH4" s="5">
        <v>141947.54399999999</v>
      </c>
      <c r="AI4" s="5">
        <v>1.19798062691249</v>
      </c>
      <c r="AJ4" s="5">
        <v>1</v>
      </c>
      <c r="AK4">
        <v>0.97689494272487043</v>
      </c>
      <c r="AL4">
        <f t="shared" ref="AL4:AL10" si="11">AH4-AH$3</f>
        <v>140959.38</v>
      </c>
      <c r="AM4">
        <f t="shared" ref="AM4:AM30" si="12">(AL4/$CG4)*$CI4</f>
        <v>140265.88944176887</v>
      </c>
      <c r="AN4">
        <f t="shared" ref="AN4:AN30" si="13">AM4/AO$3</f>
        <v>1.0222641730019377</v>
      </c>
      <c r="AP4" s="3">
        <v>50847.095999999998</v>
      </c>
      <c r="AQ4" s="3">
        <v>1.366981112865</v>
      </c>
      <c r="AR4" s="3">
        <v>1</v>
      </c>
      <c r="AS4">
        <v>0.50378907950206409</v>
      </c>
      <c r="AT4">
        <f t="shared" ref="AT4:AT10" si="14">AP4-AP$3</f>
        <v>50812.055999999997</v>
      </c>
      <c r="AU4">
        <f t="shared" ref="AU4:AU30" si="15">(AT4/$CG4)*$CI4</f>
        <v>50562.071351370651</v>
      </c>
      <c r="AV4">
        <f t="shared" ref="AV4:AV30" si="16">AU4/AW$3</f>
        <v>0.50444535583461181</v>
      </c>
      <c r="AX4" s="5">
        <v>88338.183999999994</v>
      </c>
      <c r="AY4" s="5">
        <v>1.35104506583996</v>
      </c>
      <c r="AZ4" s="5">
        <v>1</v>
      </c>
      <c r="BA4">
        <v>0.9553110748768695</v>
      </c>
      <c r="BB4">
        <f t="shared" ref="BB4:BB10" si="17">AX4-AX$3</f>
        <v>79225.103999999992</v>
      </c>
      <c r="BC4">
        <f t="shared" ref="BC4:BC30" si="18">(BB4/$CG4)*$CI4</f>
        <v>78835.333119914692</v>
      </c>
      <c r="BD4">
        <f t="shared" ref="BD4:BD30" si="19">BC4/BE$3</f>
        <v>0.92237431987732177</v>
      </c>
      <c r="BF4" s="3">
        <v>78686.576000000001</v>
      </c>
      <c r="BG4" s="3">
        <v>1.5097237775008501</v>
      </c>
      <c r="BH4" s="3">
        <v>1</v>
      </c>
      <c r="BI4">
        <v>0.48643186969243885</v>
      </c>
      <c r="BJ4">
        <f t="shared" ref="BJ4:BJ10" si="20">BF4-BF$3</f>
        <v>78673.562999999995</v>
      </c>
      <c r="BK4">
        <f t="shared" ref="BK4:BK30" si="21">(BJ4/$CG4)*$CI4</f>
        <v>78286.505585850609</v>
      </c>
      <c r="BL4">
        <f t="shared" ref="BL4:BL30" si="22">BK4/BM$3</f>
        <v>0.49063684475436109</v>
      </c>
      <c r="BN4" s="5">
        <v>811961.74399999995</v>
      </c>
      <c r="BO4" s="5">
        <v>1.1693396870053701</v>
      </c>
      <c r="BP4" s="5">
        <v>100.402000108998</v>
      </c>
      <c r="BQ4" s="3">
        <v>706487.13</v>
      </c>
      <c r="BR4" s="3">
        <v>1.13123168293946</v>
      </c>
      <c r="BS4" s="3">
        <v>100.999815457895</v>
      </c>
      <c r="BT4" s="5">
        <v>319866.96799999999</v>
      </c>
      <c r="BU4" s="5">
        <v>1.1950586913283301</v>
      </c>
      <c r="BV4" s="5">
        <v>100.658254011012</v>
      </c>
      <c r="BW4" s="3">
        <v>57902.938000000002</v>
      </c>
      <c r="BX4" s="3">
        <v>2.31146271850429</v>
      </c>
      <c r="BY4" s="3">
        <v>101.069748936282</v>
      </c>
      <c r="BZ4" s="5">
        <v>544946.28399999999</v>
      </c>
      <c r="CA4" s="5">
        <v>1.3460792677073601</v>
      </c>
      <c r="CB4" s="5">
        <v>101.07347607544</v>
      </c>
      <c r="CC4" s="3">
        <v>96692.47</v>
      </c>
      <c r="CD4" s="3">
        <v>2.1224488999289601</v>
      </c>
      <c r="CE4" s="3">
        <v>99.843617436498306</v>
      </c>
      <c r="CG4" s="10">
        <f t="shared" ref="CG4:CG30" si="23">AVERAGE(BP4,BS4,BV4,BY4,CB4,CE4)</f>
        <v>100.67448533768754</v>
      </c>
      <c r="CI4">
        <v>100.17918800425387</v>
      </c>
    </row>
    <row r="5" spans="1:87" x14ac:dyDescent="0.25">
      <c r="A5" s="2" t="s">
        <v>14</v>
      </c>
      <c r="B5" s="5">
        <v>109400.74400000001</v>
      </c>
      <c r="C5" s="5">
        <v>1.55093770999021</v>
      </c>
      <c r="D5" s="5">
        <v>5.0157751448118599</v>
      </c>
      <c r="E5">
        <v>5.0781810177206319</v>
      </c>
      <c r="F5">
        <f t="shared" si="0"/>
        <v>97070.372000000003</v>
      </c>
      <c r="G5">
        <f t="shared" si="1"/>
        <v>95391.899734579783</v>
      </c>
      <c r="H5">
        <f t="shared" si="2"/>
        <v>5.5473307591637466</v>
      </c>
      <c r="J5" s="3">
        <v>328574.451</v>
      </c>
      <c r="K5" s="3">
        <v>1.1916787556345501</v>
      </c>
      <c r="L5" s="3">
        <v>4.9977497300087599</v>
      </c>
      <c r="M5">
        <v>4.7445217238576189</v>
      </c>
      <c r="N5">
        <f t="shared" si="3"/>
        <v>326037.39199999999</v>
      </c>
      <c r="O5">
        <f t="shared" si="4"/>
        <v>320399.78385359317</v>
      </c>
      <c r="P5">
        <f t="shared" si="5"/>
        <v>5.0106309247715686</v>
      </c>
      <c r="R5" s="5">
        <v>78892.654999999999</v>
      </c>
      <c r="S5" s="5">
        <v>2.2239770432797599</v>
      </c>
      <c r="T5" s="5">
        <v>4.9937513205589701</v>
      </c>
      <c r="U5">
        <v>4.676422381021208</v>
      </c>
      <c r="V5">
        <f t="shared" si="6"/>
        <v>75268.171000000002</v>
      </c>
      <c r="W5">
        <f t="shared" si="7"/>
        <v>73966.686984955668</v>
      </c>
      <c r="X5">
        <f t="shared" si="8"/>
        <v>4.8764957136706002</v>
      </c>
      <c r="Z5" s="3">
        <v>2392.893</v>
      </c>
      <c r="AA5" s="3">
        <v>7.1338287458718597</v>
      </c>
      <c r="AB5" s="3">
        <v>4.25070797776735</v>
      </c>
      <c r="AD5">
        <f t="shared" si="9"/>
        <v>-4163.8410000000003</v>
      </c>
      <c r="AE5">
        <f t="shared" si="10"/>
        <v>-4091.8428043392314</v>
      </c>
      <c r="AH5" s="5">
        <v>699502.87300000002</v>
      </c>
      <c r="AI5" s="5">
        <v>1.0642544501979601</v>
      </c>
      <c r="AJ5" s="5">
        <v>4.9982710515826696</v>
      </c>
      <c r="AK5">
        <v>4.8067225651328584</v>
      </c>
      <c r="AL5">
        <f t="shared" si="11"/>
        <v>698514.70900000003</v>
      </c>
      <c r="AM5">
        <f t="shared" si="12"/>
        <v>686436.48634680395</v>
      </c>
      <c r="AN5">
        <f t="shared" si="13"/>
        <v>5.0027802898222733</v>
      </c>
      <c r="AP5" s="3">
        <v>251749.43100000001</v>
      </c>
      <c r="AQ5" s="3">
        <v>0.87456822177005999</v>
      </c>
      <c r="AR5" s="3">
        <v>4.9982084025921401</v>
      </c>
      <c r="AS5">
        <v>2.4788482677119226</v>
      </c>
      <c r="AT5">
        <f t="shared" si="14"/>
        <v>251714.391</v>
      </c>
      <c r="AU5">
        <f t="shared" si="15"/>
        <v>247361.92365702288</v>
      </c>
      <c r="AV5">
        <f t="shared" si="16"/>
        <v>2.4678691015635859</v>
      </c>
      <c r="AX5" s="5">
        <v>415232.94799999997</v>
      </c>
      <c r="AY5" s="5">
        <v>0.77160293490510401</v>
      </c>
      <c r="AZ5" s="5">
        <v>5.0047370519516097</v>
      </c>
      <c r="BA5">
        <v>4.7005211097967843</v>
      </c>
      <c r="BB5">
        <f t="shared" si="17"/>
        <v>406119.86799999996</v>
      </c>
      <c r="BC5">
        <f t="shared" si="18"/>
        <v>399097.5302791337</v>
      </c>
      <c r="BD5">
        <f t="shared" si="19"/>
        <v>4.6694457737116384</v>
      </c>
      <c r="BF5" s="3">
        <v>393497.74300000002</v>
      </c>
      <c r="BG5" s="3">
        <v>0.91706581367398998</v>
      </c>
      <c r="BH5" s="3">
        <v>5.0000571404913003</v>
      </c>
      <c r="BI5">
        <v>2.3934436981816978</v>
      </c>
      <c r="BJ5">
        <f t="shared" si="20"/>
        <v>393484.73000000004</v>
      </c>
      <c r="BK5">
        <f t="shared" si="21"/>
        <v>386680.87015519215</v>
      </c>
      <c r="BL5">
        <f t="shared" si="22"/>
        <v>2.4234046549920856</v>
      </c>
      <c r="BN5" s="5">
        <v>820837.95799999998</v>
      </c>
      <c r="BO5" s="5">
        <v>0.96834086590273505</v>
      </c>
      <c r="BP5" s="5">
        <v>101.499576005376</v>
      </c>
      <c r="BQ5" s="3">
        <v>703191.27099999995</v>
      </c>
      <c r="BR5" s="3">
        <v>0.93140568407493696</v>
      </c>
      <c r="BS5" s="3">
        <v>100.528637517577</v>
      </c>
      <c r="BT5" s="5">
        <v>327091.44199999998</v>
      </c>
      <c r="BU5" s="5">
        <v>0.98221633981196699</v>
      </c>
      <c r="BV5" s="5">
        <v>102.931708327145</v>
      </c>
      <c r="BW5" s="3">
        <v>58914.951000000001</v>
      </c>
      <c r="BX5" s="3">
        <v>2.2583234629097899</v>
      </c>
      <c r="BY5" s="3">
        <v>102.836220610487</v>
      </c>
      <c r="BZ5" s="5">
        <v>555267.48499999999</v>
      </c>
      <c r="CA5" s="5">
        <v>0.77138276175021803</v>
      </c>
      <c r="CB5" s="5">
        <v>102.98779257409799</v>
      </c>
      <c r="CC5" s="3">
        <v>97551.264999999999</v>
      </c>
      <c r="CD5" s="3">
        <v>1.0633173221847501</v>
      </c>
      <c r="CE5" s="3">
        <v>100.730400031217</v>
      </c>
      <c r="CG5" s="10">
        <f t="shared" si="23"/>
        <v>101.91905584431665</v>
      </c>
      <c r="CI5">
        <v>100.15674356480359</v>
      </c>
    </row>
    <row r="6" spans="1:87" x14ac:dyDescent="0.25">
      <c r="A6" s="2" t="s">
        <v>85</v>
      </c>
      <c r="B6" s="5">
        <v>195636.33100000001</v>
      </c>
      <c r="C6" s="5">
        <v>1.3031999321146399</v>
      </c>
      <c r="D6" s="5">
        <v>9.8862149369849597</v>
      </c>
      <c r="E6">
        <v>10.170394361633061</v>
      </c>
      <c r="F6">
        <f t="shared" si="0"/>
        <v>183305.959</v>
      </c>
      <c r="G6">
        <f t="shared" si="1"/>
        <v>181119.21021072095</v>
      </c>
      <c r="H6">
        <f t="shared" si="2"/>
        <v>10.53263609041178</v>
      </c>
      <c r="J6" s="3">
        <v>650643.25800000003</v>
      </c>
      <c r="K6" s="3">
        <v>0.78219500971912104</v>
      </c>
      <c r="L6" s="3">
        <v>9.9864481035324602</v>
      </c>
      <c r="M6">
        <v>9.502153787071185</v>
      </c>
      <c r="N6">
        <f t="shared" si="3"/>
        <v>648106.19900000002</v>
      </c>
      <c r="O6">
        <f t="shared" si="4"/>
        <v>640374.61485664151</v>
      </c>
      <c r="P6">
        <f t="shared" si="5"/>
        <v>10.014616146263004</v>
      </c>
      <c r="R6" s="5">
        <v>153391.109</v>
      </c>
      <c r="S6" s="5">
        <v>0.82916965975868895</v>
      </c>
      <c r="T6" s="5">
        <v>9.9868168857521198</v>
      </c>
      <c r="U6">
        <v>9.3657669253194111</v>
      </c>
      <c r="V6">
        <f t="shared" si="6"/>
        <v>149766.625</v>
      </c>
      <c r="W6">
        <f t="shared" si="7"/>
        <v>147979.9837599672</v>
      </c>
      <c r="X6">
        <f t="shared" si="8"/>
        <v>9.7560643301666143</v>
      </c>
      <c r="Z6" s="3">
        <v>3264.0309999999999</v>
      </c>
      <c r="AA6" s="3">
        <v>7.3810057636667104</v>
      </c>
      <c r="AB6" s="3">
        <v>7.1046429671008102</v>
      </c>
      <c r="AD6">
        <f t="shared" si="9"/>
        <v>-3292.7030000000004</v>
      </c>
      <c r="AE6">
        <f t="shared" si="10"/>
        <v>-3253.4226932495494</v>
      </c>
      <c r="AH6" s="5">
        <v>1381890.166</v>
      </c>
      <c r="AI6" s="5">
        <v>1.05093275439975</v>
      </c>
      <c r="AJ6" s="5">
        <v>9.9752400236730399</v>
      </c>
      <c r="AK6">
        <v>9.6267273466168177</v>
      </c>
      <c r="AL6">
        <f t="shared" si="11"/>
        <v>1380902.0019999999</v>
      </c>
      <c r="AM6">
        <f t="shared" si="12"/>
        <v>1364428.5289200193</v>
      </c>
      <c r="AN6">
        <f t="shared" si="13"/>
        <v>9.9440170898836051</v>
      </c>
      <c r="AP6" s="3">
        <v>499740.02799999999</v>
      </c>
      <c r="AQ6" s="3">
        <v>0.97384350368692996</v>
      </c>
      <c r="AR6" s="3">
        <v>9.9839036730179807</v>
      </c>
      <c r="AS6">
        <v>4.9645462336427792</v>
      </c>
      <c r="AT6">
        <f t="shared" si="14"/>
        <v>499704.98800000001</v>
      </c>
      <c r="AU6">
        <f t="shared" si="15"/>
        <v>493743.75638774398</v>
      </c>
      <c r="AV6">
        <f t="shared" si="16"/>
        <v>4.9259600768982672</v>
      </c>
      <c r="AX6" s="5">
        <v>814143.58600000001</v>
      </c>
      <c r="AY6" s="5">
        <v>0.42972321996365997</v>
      </c>
      <c r="AZ6" s="5">
        <v>9.9835187844865505</v>
      </c>
      <c r="BA6">
        <v>9.4140309738845112</v>
      </c>
      <c r="BB6">
        <f t="shared" si="17"/>
        <v>805030.50600000005</v>
      </c>
      <c r="BC6">
        <f t="shared" si="18"/>
        <v>795426.89303546888</v>
      </c>
      <c r="BD6">
        <f t="shared" si="19"/>
        <v>9.3065039550189415</v>
      </c>
      <c r="BF6" s="3">
        <v>781300.69900000002</v>
      </c>
      <c r="BG6" s="3">
        <v>0.63080302836934898</v>
      </c>
      <c r="BH6" s="3">
        <v>9.9850397928924597</v>
      </c>
      <c r="BI6">
        <v>4.7935010996909044</v>
      </c>
      <c r="BJ6">
        <f t="shared" si="20"/>
        <v>781287.68599999999</v>
      </c>
      <c r="BK6">
        <f t="shared" si="21"/>
        <v>771967.31305217266</v>
      </c>
      <c r="BL6">
        <f t="shared" si="22"/>
        <v>4.8380701615819195</v>
      </c>
      <c r="BN6" s="5">
        <v>805974.63699999999</v>
      </c>
      <c r="BO6" s="5">
        <v>0.63884824407097096</v>
      </c>
      <c r="BP6" s="5">
        <v>99.661672720289801</v>
      </c>
      <c r="BQ6" s="3">
        <v>696980.94799999997</v>
      </c>
      <c r="BR6" s="3">
        <v>1.2266515573702099</v>
      </c>
      <c r="BS6" s="3">
        <v>99.6408060903658</v>
      </c>
      <c r="BT6" s="5">
        <v>321880.98599999998</v>
      </c>
      <c r="BU6" s="5">
        <v>0.65603045792408698</v>
      </c>
      <c r="BV6" s="5">
        <v>101.292041040333</v>
      </c>
      <c r="BW6" s="3">
        <v>59077.462</v>
      </c>
      <c r="BX6" s="3">
        <v>1.5014729075134601</v>
      </c>
      <c r="BY6" s="11">
        <v>103.119884039955</v>
      </c>
      <c r="BZ6" s="5">
        <v>546270.73600000003</v>
      </c>
      <c r="CA6" s="5">
        <v>0.87977601232666403</v>
      </c>
      <c r="CB6" s="5">
        <v>101.319127750597</v>
      </c>
      <c r="CC6" s="3">
        <v>97808.536999999997</v>
      </c>
      <c r="CD6" s="3">
        <v>1.37744881193871</v>
      </c>
      <c r="CE6" s="11">
        <v>100.996056365626</v>
      </c>
      <c r="CG6" s="10">
        <f t="shared" si="23"/>
        <v>101.00493133452777</v>
      </c>
      <c r="CI6">
        <v>99.799992812550997</v>
      </c>
    </row>
    <row r="7" spans="1:87" x14ac:dyDescent="0.25">
      <c r="A7" s="2" t="s">
        <v>51</v>
      </c>
      <c r="B7" s="5">
        <v>462692.25699999998</v>
      </c>
      <c r="C7" s="5">
        <v>0.92197829285509403</v>
      </c>
      <c r="D7" s="5">
        <v>24.877872951767301</v>
      </c>
      <c r="E7">
        <v>25.028382461038468</v>
      </c>
      <c r="F7">
        <f t="shared" si="0"/>
        <v>450361.88500000001</v>
      </c>
      <c r="G7">
        <f t="shared" si="1"/>
        <v>436659.07740435289</v>
      </c>
      <c r="H7">
        <f t="shared" si="2"/>
        <v>25.393061026073092</v>
      </c>
      <c r="J7" s="3">
        <v>1647777.6370000001</v>
      </c>
      <c r="K7" s="3">
        <v>1.0946319406465601</v>
      </c>
      <c r="L7" s="3">
        <v>25.058201598519499</v>
      </c>
      <c r="M7">
        <v>23.383905356078579</v>
      </c>
      <c r="N7">
        <f t="shared" si="3"/>
        <v>1645240.5780000002</v>
      </c>
      <c r="O7">
        <f t="shared" si="4"/>
        <v>1595182.1342467389</v>
      </c>
      <c r="P7">
        <f t="shared" si="5"/>
        <v>24.946549078048587</v>
      </c>
      <c r="R7" s="5">
        <v>373742.38500000001</v>
      </c>
      <c r="S7" s="5">
        <v>1.34170564020171</v>
      </c>
      <c r="T7" s="5">
        <v>24.945801493692599</v>
      </c>
      <c r="U7">
        <v>23.048270137107963</v>
      </c>
      <c r="V7">
        <f t="shared" si="6"/>
        <v>370117.90100000001</v>
      </c>
      <c r="W7">
        <f t="shared" si="7"/>
        <v>358856.61412376317</v>
      </c>
      <c r="X7">
        <f t="shared" si="8"/>
        <v>23.658795762378901</v>
      </c>
      <c r="Z7" s="3">
        <v>1546.827</v>
      </c>
      <c r="AA7" s="3">
        <v>11.245351342376599</v>
      </c>
      <c r="AB7" s="3">
        <v>20.487753606484599</v>
      </c>
      <c r="AD7">
        <f t="shared" si="9"/>
        <v>-5009.9070000000002</v>
      </c>
      <c r="AE7">
        <f t="shared" si="10"/>
        <v>-4857.4744918780361</v>
      </c>
      <c r="AH7" s="5">
        <v>3433611.6630000002</v>
      </c>
      <c r="AI7" s="5">
        <v>0.75218039456594299</v>
      </c>
      <c r="AJ7" s="5">
        <v>24.965588545982399</v>
      </c>
      <c r="AK7">
        <v>23.69046915114664</v>
      </c>
      <c r="AL7">
        <f t="shared" si="11"/>
        <v>3432623.4990000003</v>
      </c>
      <c r="AM7">
        <f t="shared" si="12"/>
        <v>3328181.7579874499</v>
      </c>
      <c r="AN7">
        <f t="shared" si="13"/>
        <v>24.255939815229464</v>
      </c>
      <c r="AP7" s="3">
        <v>1252834.9280000001</v>
      </c>
      <c r="AQ7" s="3">
        <v>0.56536338995228896</v>
      </c>
      <c r="AR7" s="3">
        <v>25.005101164458999</v>
      </c>
      <c r="AS7">
        <v>12.217280614983739</v>
      </c>
      <c r="AT7">
        <f t="shared" si="14"/>
        <v>1252799.888</v>
      </c>
      <c r="AU7">
        <f t="shared" si="15"/>
        <v>1214681.9291032068</v>
      </c>
      <c r="AV7">
        <f t="shared" si="16"/>
        <v>12.118582992659173</v>
      </c>
      <c r="AX7" s="5">
        <v>2064194.18</v>
      </c>
      <c r="AY7" s="5">
        <v>0.60767531748598802</v>
      </c>
      <c r="AZ7" s="5">
        <v>25.080227641970499</v>
      </c>
      <c r="BA7">
        <v>23.167043414097346</v>
      </c>
      <c r="BB7">
        <f t="shared" si="17"/>
        <v>2055081.0999999999</v>
      </c>
      <c r="BC7">
        <f t="shared" si="18"/>
        <v>1992552.7603587559</v>
      </c>
      <c r="BD7">
        <f t="shared" si="19"/>
        <v>23.312890609088054</v>
      </c>
      <c r="BF7" s="3">
        <v>1995945.976</v>
      </c>
      <c r="BG7" s="3">
        <v>0.466533889693171</v>
      </c>
      <c r="BH7" s="3">
        <v>25.083892707139899</v>
      </c>
      <c r="BI7">
        <v>11.796354652978104</v>
      </c>
      <c r="BJ7">
        <f t="shared" si="20"/>
        <v>1995932.963</v>
      </c>
      <c r="BK7">
        <f t="shared" si="21"/>
        <v>1935204.2772991688</v>
      </c>
      <c r="BL7">
        <f t="shared" si="22"/>
        <v>12.128303766579357</v>
      </c>
      <c r="BN7" s="5">
        <v>815461.93099999998</v>
      </c>
      <c r="BO7" s="5">
        <v>0.63670863526222099</v>
      </c>
      <c r="BP7" s="5">
        <v>100.834810864126</v>
      </c>
      <c r="BQ7" s="3">
        <v>702406.179</v>
      </c>
      <c r="BR7" s="3">
        <v>1.28284458679165</v>
      </c>
      <c r="BS7" s="3">
        <v>100.41640030369101</v>
      </c>
      <c r="BT7" s="5">
        <v>330062.68300000002</v>
      </c>
      <c r="BU7" s="5">
        <v>0.75807050062320303</v>
      </c>
      <c r="BV7" s="5">
        <v>103.86672182096</v>
      </c>
      <c r="BW7" s="3">
        <v>59726.13</v>
      </c>
      <c r="BX7" s="3">
        <v>1.1475760188722199</v>
      </c>
      <c r="BY7" s="11">
        <v>104.252135945774</v>
      </c>
      <c r="BZ7" s="5">
        <v>561400.54500000004</v>
      </c>
      <c r="CA7" s="5">
        <v>0.62803143139569295</v>
      </c>
      <c r="CB7" s="5">
        <v>104.12531697123499</v>
      </c>
      <c r="CC7" s="3">
        <v>100105.048</v>
      </c>
      <c r="CD7" s="3">
        <v>1.31129118287359</v>
      </c>
      <c r="CE7" s="11">
        <v>103.367409230257</v>
      </c>
      <c r="CG7" s="10">
        <f t="shared" si="23"/>
        <v>102.81046585600716</v>
      </c>
      <c r="CI7">
        <v>99.682332505104881</v>
      </c>
    </row>
    <row r="8" spans="1:87" x14ac:dyDescent="0.25">
      <c r="A8" s="2" t="s">
        <v>84</v>
      </c>
      <c r="B8" s="5">
        <v>920720.7</v>
      </c>
      <c r="C8" s="5">
        <v>0.59568748888099798</v>
      </c>
      <c r="D8" s="5">
        <v>50.0412927081981</v>
      </c>
      <c r="E8">
        <v>50.129154127027</v>
      </c>
      <c r="F8">
        <f t="shared" si="0"/>
        <v>908390.32799999998</v>
      </c>
      <c r="G8">
        <f t="shared" si="1"/>
        <v>862733.73003527999</v>
      </c>
      <c r="H8">
        <f t="shared" si="2"/>
        <v>50.170605375394274</v>
      </c>
      <c r="J8" s="3">
        <v>3268467.6189999999</v>
      </c>
      <c r="K8" s="3">
        <v>0.592872544531589</v>
      </c>
      <c r="L8" s="3">
        <v>49.940274802143897</v>
      </c>
      <c r="M8">
        <v>46.835443621314951</v>
      </c>
      <c r="N8">
        <f t="shared" si="3"/>
        <v>3265930.56</v>
      </c>
      <c r="O8">
        <f t="shared" si="4"/>
        <v>3101781.6540039284</v>
      </c>
      <c r="P8">
        <f t="shared" si="5"/>
        <v>48.507782653633313</v>
      </c>
      <c r="R8" s="5">
        <v>749649.97900000005</v>
      </c>
      <c r="S8" s="5">
        <v>1.3109226415714901</v>
      </c>
      <c r="T8" s="5">
        <v>50.064822489366598</v>
      </c>
      <c r="U8">
        <v>46.163202430801427</v>
      </c>
      <c r="V8">
        <f t="shared" si="6"/>
        <v>746025.495</v>
      </c>
      <c r="W8">
        <f t="shared" si="7"/>
        <v>708529.51442121272</v>
      </c>
      <c r="X8">
        <f t="shared" si="8"/>
        <v>46.712125159626368</v>
      </c>
      <c r="Z8" s="3">
        <v>3354.1550000000002</v>
      </c>
      <c r="AA8" s="3">
        <v>7.7123117551956204</v>
      </c>
      <c r="AB8" s="3">
        <v>30.286278628911798</v>
      </c>
      <c r="AD8">
        <f t="shared" si="9"/>
        <v>-3202.5790000000002</v>
      </c>
      <c r="AE8">
        <f t="shared" si="10"/>
        <v>-3041.6142061814835</v>
      </c>
      <c r="AH8" s="5">
        <v>6892744.3289999999</v>
      </c>
      <c r="AI8" s="5">
        <v>0.90055443766806897</v>
      </c>
      <c r="AJ8" s="5">
        <v>50.028585407444297</v>
      </c>
      <c r="AK8">
        <v>47.449457881191961</v>
      </c>
      <c r="AL8">
        <f t="shared" si="11"/>
        <v>6891756.165</v>
      </c>
      <c r="AM8">
        <f t="shared" si="12"/>
        <v>6545369.6714438014</v>
      </c>
      <c r="AN8">
        <f t="shared" si="13"/>
        <v>47.702951450275862</v>
      </c>
      <c r="AP8" s="3">
        <v>2596696.3250000002</v>
      </c>
      <c r="AQ8" s="3">
        <v>0.78136182574551505</v>
      </c>
      <c r="AR8" s="3">
        <v>50.410672863577901</v>
      </c>
      <c r="AS8">
        <v>24.469897082444049</v>
      </c>
      <c r="AT8">
        <f t="shared" si="14"/>
        <v>2596661.2850000001</v>
      </c>
      <c r="AU8">
        <f t="shared" si="15"/>
        <v>2466150.5159115405</v>
      </c>
      <c r="AV8">
        <f t="shared" si="16"/>
        <v>24.604177425713491</v>
      </c>
      <c r="AX8" s="5">
        <v>4175679.719</v>
      </c>
      <c r="AY8" s="5">
        <v>0.34991669073827703</v>
      </c>
      <c r="AZ8" s="5">
        <v>50.193554558945102</v>
      </c>
      <c r="BA8">
        <v>46.401092510899147</v>
      </c>
      <c r="BB8">
        <f t="shared" si="17"/>
        <v>4166566.639</v>
      </c>
      <c r="BC8">
        <f t="shared" si="18"/>
        <v>3957150.8712772536</v>
      </c>
      <c r="BD8">
        <f t="shared" si="19"/>
        <v>46.298711492655357</v>
      </c>
      <c r="BF8" s="3">
        <v>4033418.9019999998</v>
      </c>
      <c r="BG8" s="3">
        <v>0.68899924223889897</v>
      </c>
      <c r="BH8" s="3">
        <v>50.157683872728697</v>
      </c>
      <c r="BI8">
        <v>23.626827720758577</v>
      </c>
      <c r="BJ8">
        <f t="shared" si="20"/>
        <v>4033405.889</v>
      </c>
      <c r="BK8">
        <f t="shared" si="21"/>
        <v>3830682.9125147122</v>
      </c>
      <c r="BL8">
        <f t="shared" si="22"/>
        <v>24.0076391631709</v>
      </c>
      <c r="BN8" s="5">
        <v>824478.09699999995</v>
      </c>
      <c r="BO8" s="5">
        <v>0.48676043638490302</v>
      </c>
      <c r="BP8" s="5">
        <v>101.949692330407</v>
      </c>
      <c r="BQ8" s="3">
        <v>714135.96900000004</v>
      </c>
      <c r="BR8" s="3">
        <v>0.93782020199473903</v>
      </c>
      <c r="BS8" s="11">
        <v>102.093297978189</v>
      </c>
      <c r="BT8" s="5">
        <v>338411.83500000002</v>
      </c>
      <c r="BU8" s="5">
        <v>1.00496131674336</v>
      </c>
      <c r="BV8" s="5">
        <v>106.494098658423</v>
      </c>
      <c r="BW8" s="3">
        <v>62064.77</v>
      </c>
      <c r="BX8" s="3">
        <v>1.4692562604089701</v>
      </c>
      <c r="BY8" s="11">
        <v>108.33423895844599</v>
      </c>
      <c r="BZ8" s="5">
        <v>578953.20499999996</v>
      </c>
      <c r="CA8" s="5">
        <v>1.0340653111092799</v>
      </c>
      <c r="CB8" s="5">
        <v>107.38088254285</v>
      </c>
      <c r="CC8" s="3">
        <v>103512.973</v>
      </c>
      <c r="CD8" s="3">
        <v>1.39464947548621</v>
      </c>
      <c r="CE8" s="11">
        <v>106.88639638564</v>
      </c>
      <c r="CG8" s="10">
        <f t="shared" si="23"/>
        <v>105.52310114232584</v>
      </c>
      <c r="CI8">
        <v>100.21940552124515</v>
      </c>
    </row>
    <row r="9" spans="1:87" x14ac:dyDescent="0.25">
      <c r="A9" s="2" t="s">
        <v>15</v>
      </c>
      <c r="B9" s="5">
        <v>1431106.0519999999</v>
      </c>
      <c r="C9" s="5">
        <v>1.3266378801447001</v>
      </c>
      <c r="D9" s="5">
        <v>76.126382957573796</v>
      </c>
      <c r="E9">
        <v>75.258806239877259</v>
      </c>
      <c r="F9">
        <f t="shared" si="0"/>
        <v>1418775.68</v>
      </c>
      <c r="G9">
        <f t="shared" si="1"/>
        <v>1300426.2995376657</v>
      </c>
      <c r="H9">
        <f t="shared" si="2"/>
        <v>75.623767128266209</v>
      </c>
      <c r="J9" s="3">
        <v>4876904.6540000001</v>
      </c>
      <c r="K9" s="3">
        <v>0.51466803454883503</v>
      </c>
      <c r="L9" s="3">
        <v>74.829140201480797</v>
      </c>
      <c r="M9">
        <v>70.313964758381232</v>
      </c>
      <c r="N9">
        <f t="shared" si="3"/>
        <v>4874367.5949999997</v>
      </c>
      <c r="O9">
        <f t="shared" si="4"/>
        <v>4467764.6392642995</v>
      </c>
      <c r="P9">
        <f t="shared" si="5"/>
        <v>69.86995870236926</v>
      </c>
      <c r="R9" s="5">
        <v>1127657.05</v>
      </c>
      <c r="S9" s="5">
        <v>0.74240490168801299</v>
      </c>
      <c r="T9" s="5">
        <v>75.157796699377897</v>
      </c>
      <c r="U9">
        <v>69.304730304212669</v>
      </c>
      <c r="V9">
        <f t="shared" si="6"/>
        <v>1124032.5660000001</v>
      </c>
      <c r="W9">
        <f t="shared" si="7"/>
        <v>1030269.6409084256</v>
      </c>
      <c r="X9">
        <f t="shared" si="8"/>
        <v>67.923895102085012</v>
      </c>
      <c r="Z9" s="3">
        <v>840.97900000000004</v>
      </c>
      <c r="AA9" s="3">
        <v>12.023417638143099</v>
      </c>
      <c r="AB9" s="3">
        <v>65.677755388568201</v>
      </c>
      <c r="AD9">
        <f t="shared" si="9"/>
        <v>-5715.7550000000001</v>
      </c>
      <c r="AE9">
        <f t="shared" si="10"/>
        <v>-5238.9664049738376</v>
      </c>
      <c r="AH9" s="5">
        <v>10643368.679</v>
      </c>
      <c r="AI9" s="5">
        <v>0.60098174907761204</v>
      </c>
      <c r="AJ9" s="5">
        <v>75.810524122368903</v>
      </c>
      <c r="AK9">
        <v>71.235783229435214</v>
      </c>
      <c r="AL9">
        <f t="shared" si="11"/>
        <v>10642380.514999999</v>
      </c>
      <c r="AM9">
        <f t="shared" si="12"/>
        <v>9754629.7885464225</v>
      </c>
      <c r="AN9">
        <f t="shared" si="13"/>
        <v>71.0921849454229</v>
      </c>
      <c r="AP9" s="3">
        <v>4019769.7379999999</v>
      </c>
      <c r="AQ9" s="3">
        <v>0.74633870474895403</v>
      </c>
      <c r="AR9" s="3">
        <v>76.0847779866058</v>
      </c>
      <c r="AS9">
        <v>36.736611165846789</v>
      </c>
      <c r="AT9">
        <f t="shared" si="14"/>
        <v>4019734.6979999999</v>
      </c>
      <c r="AU9">
        <f t="shared" si="15"/>
        <v>3684422.2748752623</v>
      </c>
      <c r="AV9">
        <f t="shared" si="16"/>
        <v>36.758575268377307</v>
      </c>
      <c r="AX9" s="5">
        <v>6501385.6880000001</v>
      </c>
      <c r="AY9" s="5">
        <v>0.46568123017028701</v>
      </c>
      <c r="AZ9" s="5">
        <v>76.144929546779494</v>
      </c>
      <c r="BA9">
        <v>69.661874240834791</v>
      </c>
      <c r="BB9">
        <f t="shared" si="17"/>
        <v>6492272.608</v>
      </c>
      <c r="BC9">
        <f t="shared" si="18"/>
        <v>5950709.5887146806</v>
      </c>
      <c r="BD9">
        <f t="shared" si="19"/>
        <v>69.62337181133357</v>
      </c>
      <c r="BF9" s="3">
        <v>6176350.9610000001</v>
      </c>
      <c r="BG9" s="3">
        <v>0.77291867704154205</v>
      </c>
      <c r="BH9" s="3">
        <v>75.651629488933594</v>
      </c>
      <c r="BI9">
        <v>35.470912694711885</v>
      </c>
      <c r="BJ9">
        <f t="shared" si="20"/>
        <v>6176337.9479999999</v>
      </c>
      <c r="BK9">
        <f t="shared" si="21"/>
        <v>5661129.1098616095</v>
      </c>
      <c r="BL9">
        <f t="shared" si="22"/>
        <v>35.479403550125717</v>
      </c>
      <c r="BN9" s="5">
        <v>839191.40500000003</v>
      </c>
      <c r="BO9" s="5">
        <v>0.57726405264923797</v>
      </c>
      <c r="BP9" s="5">
        <f>BN9/BN3*100</f>
        <v>103.76904596662911</v>
      </c>
      <c r="BQ9" s="3">
        <v>714092.81700000004</v>
      </c>
      <c r="BR9" s="3">
        <v>0.93609029605222005</v>
      </c>
      <c r="BS9" s="11">
        <f>BQ9/BQ3*100</f>
        <v>102.08712894289913</v>
      </c>
      <c r="BT9" s="5">
        <v>357839.989</v>
      </c>
      <c r="BU9" s="5">
        <v>1.1260325512124001</v>
      </c>
      <c r="BV9" s="5">
        <f>BT9/BT3*100</f>
        <v>112.60790300816426</v>
      </c>
      <c r="BW9" s="3">
        <v>62793.163</v>
      </c>
      <c r="BX9" s="3">
        <v>1.3702490858403999</v>
      </c>
      <c r="BY9" s="11">
        <f>BW9/BW3*100</f>
        <v>109.60565108673792</v>
      </c>
      <c r="BZ9" s="5">
        <v>612839.47900000005</v>
      </c>
      <c r="CA9" s="5">
        <v>0.83986589189077099</v>
      </c>
      <c r="CB9" s="5">
        <f>BZ9/BZ3*100</f>
        <v>113.66591210445176</v>
      </c>
      <c r="CC9" s="3">
        <v>106074.667</v>
      </c>
      <c r="CD9" s="3">
        <v>1.0124442056342799</v>
      </c>
      <c r="CE9" s="11">
        <f>CC9/CC3*100</f>
        <v>109.53157439924699</v>
      </c>
      <c r="CG9" s="10">
        <f t="shared" si="23"/>
        <v>108.54453591802154</v>
      </c>
      <c r="CI9">
        <v>99.490124597361302</v>
      </c>
    </row>
    <row r="10" spans="1:87" x14ac:dyDescent="0.25">
      <c r="A10" s="2" t="s">
        <v>35</v>
      </c>
      <c r="B10" s="5">
        <v>1896871.2239999999</v>
      </c>
      <c r="C10" s="5">
        <v>0.87819390280555498</v>
      </c>
      <c r="D10" s="5">
        <v>100.522460682356</v>
      </c>
      <c r="E10">
        <v>100.27822893996554</v>
      </c>
      <c r="F10">
        <f t="shared" si="0"/>
        <v>1884540.852</v>
      </c>
      <c r="G10">
        <f t="shared" si="1"/>
        <v>1716775.7387395853</v>
      </c>
      <c r="H10">
        <f t="shared" si="2"/>
        <v>99.8357605687128</v>
      </c>
      <c r="J10" s="3">
        <v>6511622.1260000002</v>
      </c>
      <c r="K10" s="3">
        <v>0.75176804939000597</v>
      </c>
      <c r="L10" s="3">
        <v>99.964531399519004</v>
      </c>
      <c r="M10">
        <v>93.689499050033319</v>
      </c>
      <c r="N10">
        <f t="shared" si="3"/>
        <v>6509085.0669999998</v>
      </c>
      <c r="O10">
        <f t="shared" si="4"/>
        <v>5929634.9625737527</v>
      </c>
      <c r="P10">
        <f t="shared" si="5"/>
        <v>92.731686515916309</v>
      </c>
      <c r="R10" s="5">
        <v>1550554.023</v>
      </c>
      <c r="S10" s="5">
        <v>0.86666815854895396</v>
      </c>
      <c r="T10" s="5">
        <v>101.586161927639</v>
      </c>
      <c r="U10">
        <v>92.344749528938848</v>
      </c>
      <c r="V10">
        <f t="shared" si="6"/>
        <v>1546929.5390000001</v>
      </c>
      <c r="W10">
        <f t="shared" si="7"/>
        <v>1409219.1736126989</v>
      </c>
      <c r="X10">
        <f t="shared" si="8"/>
        <v>92.907382226575621</v>
      </c>
      <c r="Z10" s="3">
        <v>2218.6750000000002</v>
      </c>
      <c r="AA10" s="3">
        <v>9.7214854175017003</v>
      </c>
      <c r="AB10" s="3">
        <v>67.883550868124004</v>
      </c>
      <c r="AD10">
        <f t="shared" si="9"/>
        <v>-4338.0590000000002</v>
      </c>
      <c r="AE10">
        <f t="shared" si="10"/>
        <v>-3951.8774223000537</v>
      </c>
      <c r="AH10" s="5">
        <v>14266917.164000001</v>
      </c>
      <c r="AI10" s="5">
        <v>1.05051620489238</v>
      </c>
      <c r="AJ10" s="5">
        <v>100.756538172696</v>
      </c>
      <c r="AK10">
        <v>94.917771571215823</v>
      </c>
      <c r="AL10">
        <f t="shared" si="11"/>
        <v>14265929</v>
      </c>
      <c r="AM10">
        <f t="shared" si="12"/>
        <v>12995951.120820528</v>
      </c>
      <c r="AN10">
        <f t="shared" si="13"/>
        <v>94.715082032931235</v>
      </c>
      <c r="AP10" s="3">
        <v>5379814.8269999996</v>
      </c>
      <c r="AQ10" s="3">
        <v>0.59028545110324104</v>
      </c>
      <c r="AR10" s="3">
        <v>100.851078221699</v>
      </c>
      <c r="AS10">
        <v>48.949518189610956</v>
      </c>
      <c r="AT10">
        <f t="shared" si="14"/>
        <v>5379779.7869999995</v>
      </c>
      <c r="AU10">
        <f t="shared" si="15"/>
        <v>4900862.4080934562</v>
      </c>
      <c r="AV10">
        <f t="shared" si="16"/>
        <v>48.894699431259724</v>
      </c>
      <c r="AX10" s="5">
        <v>8723018.4930000007</v>
      </c>
      <c r="AY10" s="5">
        <v>0.79681678313649695</v>
      </c>
      <c r="AZ10" s="5">
        <v>101.02324963853501</v>
      </c>
      <c r="BA10">
        <v>92.820624223615255</v>
      </c>
      <c r="BB10">
        <f t="shared" si="17"/>
        <v>8713905.4130000006</v>
      </c>
      <c r="BC10">
        <f t="shared" si="18"/>
        <v>7938178.3561940789</v>
      </c>
      <c r="BD10">
        <f t="shared" si="19"/>
        <v>92.876779644250362</v>
      </c>
      <c r="BF10" s="3">
        <v>8228237.7290000003</v>
      </c>
      <c r="BG10" s="3">
        <v>0.63705177313726402</v>
      </c>
      <c r="BH10" s="3">
        <v>100.367326489089</v>
      </c>
      <c r="BI10">
        <v>47.263044441238129</v>
      </c>
      <c r="BJ10">
        <f t="shared" si="20"/>
        <v>8228224.716</v>
      </c>
      <c r="BK10">
        <f t="shared" si="21"/>
        <v>7495733.8018620014</v>
      </c>
      <c r="BL10">
        <f t="shared" si="22"/>
        <v>46.977230036550296</v>
      </c>
      <c r="BN10" s="5">
        <v>844925.59</v>
      </c>
      <c r="BO10" s="5">
        <v>0.38429100465149402</v>
      </c>
      <c r="BP10" s="5">
        <f>BN10/BN3*100</f>
        <v>104.47809863721282</v>
      </c>
      <c r="BQ10" s="3">
        <v>717124.66299999994</v>
      </c>
      <c r="BR10" s="3">
        <v>1.0664782890266999</v>
      </c>
      <c r="BS10" s="11">
        <f>BQ10/BQ3*100</f>
        <v>102.52056342952133</v>
      </c>
      <c r="BT10" s="5">
        <v>361744.85700000002</v>
      </c>
      <c r="BU10" s="5">
        <v>0.79391218814239795</v>
      </c>
      <c r="BV10" s="5">
        <f>BT10/BT3*100</f>
        <v>113.8367175915553</v>
      </c>
      <c r="BW10" s="3">
        <v>63619.531000000003</v>
      </c>
      <c r="BX10" s="3">
        <v>1.47254438918932</v>
      </c>
      <c r="BY10" s="11">
        <f>BW10/BW3*100</f>
        <v>111.04807886629165</v>
      </c>
      <c r="BZ10" s="5">
        <v>617124.04099999997</v>
      </c>
      <c r="CA10" s="5">
        <v>0.78947555472748199</v>
      </c>
      <c r="CB10" s="5">
        <f>BZ10/BZ3*100</f>
        <v>114.46058781381163</v>
      </c>
      <c r="CC10" s="3">
        <v>106796.80499999999</v>
      </c>
      <c r="CD10" s="3">
        <v>2.15189303315772</v>
      </c>
      <c r="CE10" s="11">
        <f>CC10/CC3*100</f>
        <v>110.27724642736207</v>
      </c>
      <c r="CG10" s="10">
        <f t="shared" si="23"/>
        <v>109.43688212762579</v>
      </c>
      <c r="CI10">
        <v>99.694620024088337</v>
      </c>
    </row>
    <row r="11" spans="1:87" x14ac:dyDescent="0.25">
      <c r="A11" s="2" t="s">
        <v>27</v>
      </c>
      <c r="B11" s="5">
        <v>9803.81</v>
      </c>
      <c r="C11" s="5">
        <v>4.2381472301633902</v>
      </c>
      <c r="D11" s="5" t="s">
        <v>17</v>
      </c>
      <c r="F11">
        <f>B11-B$11</f>
        <v>0</v>
      </c>
      <c r="G11">
        <f t="shared" si="1"/>
        <v>0</v>
      </c>
      <c r="H11">
        <f t="shared" si="2"/>
        <v>0</v>
      </c>
      <c r="J11" s="3">
        <v>2499.0239999999999</v>
      </c>
      <c r="K11" s="3">
        <v>9.9400819911894196</v>
      </c>
      <c r="L11" s="3" t="s">
        <v>17</v>
      </c>
      <c r="N11">
        <f>J11-J$11</f>
        <v>0</v>
      </c>
      <c r="O11">
        <f t="shared" si="4"/>
        <v>0</v>
      </c>
      <c r="P11">
        <f t="shared" si="5"/>
        <v>0</v>
      </c>
      <c r="R11" s="5">
        <v>4071.078</v>
      </c>
      <c r="S11" s="5">
        <v>6.5252753768597804</v>
      </c>
      <c r="T11" s="5">
        <v>2.9327625632670801E-2</v>
      </c>
      <c r="V11">
        <f>R11-R$11</f>
        <v>0</v>
      </c>
      <c r="W11">
        <f t="shared" si="7"/>
        <v>0</v>
      </c>
      <c r="X11">
        <f t="shared" si="8"/>
        <v>0</v>
      </c>
      <c r="Z11" s="3">
        <v>1834.1790000000001</v>
      </c>
      <c r="AA11" s="3">
        <v>9.3131692834442799</v>
      </c>
      <c r="AB11" s="3">
        <v>73.900286411506499</v>
      </c>
      <c r="AD11">
        <f>Z11-Z$11</f>
        <v>0</v>
      </c>
      <c r="AE11">
        <f t="shared" si="10"/>
        <v>0</v>
      </c>
      <c r="AH11" s="5">
        <v>1500.7950000000001</v>
      </c>
      <c r="AI11" s="5">
        <v>11.3986396627113</v>
      </c>
      <c r="AJ11" s="5">
        <v>3.6205791378891199E-3</v>
      </c>
      <c r="AL11">
        <f>AH11-AH$11</f>
        <v>0</v>
      </c>
      <c r="AM11">
        <f t="shared" si="12"/>
        <v>0</v>
      </c>
      <c r="AN11">
        <f t="shared" si="13"/>
        <v>0</v>
      </c>
      <c r="AP11" s="3">
        <v>17.018000000000001</v>
      </c>
      <c r="AQ11" s="3">
        <v>83.425482305527396</v>
      </c>
      <c r="AR11" s="3" t="s">
        <v>17</v>
      </c>
      <c r="AT11">
        <f>AP11-AP$11</f>
        <v>0</v>
      </c>
      <c r="AU11">
        <f t="shared" si="15"/>
        <v>0</v>
      </c>
      <c r="AV11">
        <f t="shared" si="16"/>
        <v>0</v>
      </c>
      <c r="AX11" s="5">
        <v>2862.54</v>
      </c>
      <c r="AY11" s="5">
        <v>7.7792620142171698</v>
      </c>
      <c r="AZ11" s="5" t="s">
        <v>17</v>
      </c>
      <c r="BB11">
        <f>AX11-AX$11</f>
        <v>0</v>
      </c>
      <c r="BC11">
        <f t="shared" si="18"/>
        <v>0</v>
      </c>
      <c r="BD11">
        <f t="shared" si="19"/>
        <v>0</v>
      </c>
      <c r="BF11" s="3">
        <v>110.131</v>
      </c>
      <c r="BG11" s="3">
        <v>45.151233391441401</v>
      </c>
      <c r="BH11" s="3">
        <v>1.1846387708654899E-3</v>
      </c>
      <c r="BJ11">
        <f>BF11-BF$11</f>
        <v>0</v>
      </c>
      <c r="BK11">
        <f t="shared" si="21"/>
        <v>0</v>
      </c>
      <c r="BL11">
        <f t="shared" si="22"/>
        <v>0</v>
      </c>
      <c r="BN11" s="5">
        <v>821682.64599999995</v>
      </c>
      <c r="BO11" s="5">
        <v>0.98029970792271304</v>
      </c>
      <c r="BP11" s="5">
        <v>101.604024725152</v>
      </c>
      <c r="BQ11" s="3">
        <v>705194.56099999999</v>
      </c>
      <c r="BR11" s="3">
        <v>1.20114924650552</v>
      </c>
      <c r="BS11" s="11">
        <v>100.81502903373701</v>
      </c>
      <c r="BT11" s="5">
        <v>345003.51699999999</v>
      </c>
      <c r="BU11" s="5">
        <v>1.3918390757435499</v>
      </c>
      <c r="BV11" s="5">
        <v>108.56842100956899</v>
      </c>
      <c r="BW11" s="3">
        <v>61973.235999999997</v>
      </c>
      <c r="BX11" s="3">
        <v>2.1610059017544598</v>
      </c>
      <c r="BY11" s="11">
        <v>108.17446609166799</v>
      </c>
      <c r="BZ11" s="5">
        <v>587865.08600000001</v>
      </c>
      <c r="CA11" s="5">
        <v>0.60679213143021304</v>
      </c>
      <c r="CB11" s="5">
        <v>109.033806541944</v>
      </c>
      <c r="CC11" s="3">
        <v>103536.503</v>
      </c>
      <c r="CD11" s="3">
        <v>1.58409586615582</v>
      </c>
      <c r="CE11" s="11">
        <v>106.9106932137</v>
      </c>
      <c r="CG11" s="10">
        <f t="shared" si="23"/>
        <v>105.85107343596168</v>
      </c>
      <c r="CI11">
        <v>100.02037461078935</v>
      </c>
    </row>
    <row r="12" spans="1:87" x14ac:dyDescent="0.25">
      <c r="A12" s="2" t="s">
        <v>53</v>
      </c>
      <c r="B12" s="5">
        <v>33877.82</v>
      </c>
      <c r="C12" s="5">
        <v>2.1836307262249299</v>
      </c>
      <c r="D12" s="5">
        <v>1.1493529005149501</v>
      </c>
      <c r="F12">
        <f t="shared" ref="F12:F30" si="24">B12-B$11</f>
        <v>24074.010000000002</v>
      </c>
      <c r="G12">
        <f t="shared" si="1"/>
        <v>23111.760473125403</v>
      </c>
      <c r="H12">
        <f t="shared" si="2"/>
        <v>1.3440195669414634</v>
      </c>
      <c r="J12" s="3">
        <v>71613.945000000007</v>
      </c>
      <c r="K12" s="3">
        <v>1.8971098858684901</v>
      </c>
      <c r="L12" s="3">
        <v>1.0608616216335001</v>
      </c>
      <c r="N12">
        <f t="shared" ref="N12:N30" si="25">J12-J$11</f>
        <v>69114.921000000002</v>
      </c>
      <c r="O12">
        <f t="shared" si="4"/>
        <v>66352.365030627843</v>
      </c>
      <c r="P12">
        <f t="shared" si="5"/>
        <v>1.0376636593054522</v>
      </c>
      <c r="R12" s="5">
        <v>19554.804</v>
      </c>
      <c r="S12" s="5">
        <v>2.81210407882587</v>
      </c>
      <c r="T12" s="5">
        <v>1.04613689652939</v>
      </c>
      <c r="V12">
        <f t="shared" ref="V12:V30" si="26">R12-R$11</f>
        <v>15483.726000000001</v>
      </c>
      <c r="W12">
        <f t="shared" si="7"/>
        <v>14864.83417359651</v>
      </c>
      <c r="X12">
        <f t="shared" si="8"/>
        <v>0.9800128015293057</v>
      </c>
      <c r="Z12" s="3">
        <v>4414.5810000000001</v>
      </c>
      <c r="AA12" s="3">
        <v>5.1699498059946496</v>
      </c>
      <c r="AB12" s="3">
        <v>33.521202026713901</v>
      </c>
      <c r="AD12">
        <f t="shared" ref="AD12:AD30" si="27">Z12-Z$11</f>
        <v>2580.402</v>
      </c>
      <c r="AE12">
        <f t="shared" si="10"/>
        <v>2477.2621157993094</v>
      </c>
      <c r="AH12" s="5">
        <v>140239.37400000001</v>
      </c>
      <c r="AI12" s="5">
        <v>1.0007474322296399</v>
      </c>
      <c r="AJ12" s="5">
        <v>0.98349500098865805</v>
      </c>
      <c r="AL12">
        <f t="shared" ref="AL12:AL30" si="28">AH12-AH$11</f>
        <v>138738.579</v>
      </c>
      <c r="AM12">
        <f t="shared" si="12"/>
        <v>133193.13260357481</v>
      </c>
      <c r="AN12">
        <f t="shared" si="13"/>
        <v>0.97071759992693596</v>
      </c>
      <c r="AP12" s="3">
        <v>57407.811000000002</v>
      </c>
      <c r="AQ12" s="3">
        <v>1.8273982446149599</v>
      </c>
      <c r="AR12" s="3">
        <v>1.07552837569643</v>
      </c>
      <c r="AT12">
        <f t="shared" ref="AT12:AT30" si="29">AP12-AP$11</f>
        <v>57390.793000000005</v>
      </c>
      <c r="AU12">
        <f t="shared" si="15"/>
        <v>55096.855952901991</v>
      </c>
      <c r="AV12">
        <f t="shared" si="16"/>
        <v>0.54968778698534404</v>
      </c>
      <c r="AX12" s="5">
        <v>10463.425999999999</v>
      </c>
      <c r="AY12" s="5">
        <v>3.8738826847371901</v>
      </c>
      <c r="AZ12" s="5">
        <v>1.5655017422254901E-2</v>
      </c>
      <c r="BB12">
        <f t="shared" ref="BB12:BB30" si="30">AX12-AX$11</f>
        <v>7600.8859999999995</v>
      </c>
      <c r="BC12">
        <f t="shared" si="18"/>
        <v>7297.0750039371178</v>
      </c>
      <c r="BD12">
        <f t="shared" si="19"/>
        <v>8.5375862921927198E-2</v>
      </c>
      <c r="BF12" s="3">
        <v>331063.56599999999</v>
      </c>
      <c r="BG12" s="3">
        <v>1.0710774131821199</v>
      </c>
      <c r="BH12" s="3">
        <v>4.0381321711759099</v>
      </c>
      <c r="BJ12">
        <f t="shared" ref="BJ12:BJ30" si="31">BF12-BF$11</f>
        <v>330953.435</v>
      </c>
      <c r="BK12">
        <f t="shared" si="21"/>
        <v>317725.0702096608</v>
      </c>
      <c r="BL12">
        <f t="shared" si="22"/>
        <v>1.9912451677393648</v>
      </c>
      <c r="BN12" s="5">
        <v>801770.049</v>
      </c>
      <c r="BO12" s="5">
        <v>0.81163069281296596</v>
      </c>
      <c r="BP12" s="5">
        <v>99.141760239247802</v>
      </c>
      <c r="BQ12" s="3">
        <v>686532.95200000005</v>
      </c>
      <c r="BR12" s="3">
        <v>1.30658922053951</v>
      </c>
      <c r="BS12" s="11">
        <v>98.147154439691207</v>
      </c>
      <c r="BT12" s="5">
        <v>328207.25199999998</v>
      </c>
      <c r="BU12" s="5">
        <v>1.15353854294275</v>
      </c>
      <c r="BV12" s="5">
        <v>103.282840196466</v>
      </c>
      <c r="BW12" s="3">
        <v>59247.883000000002</v>
      </c>
      <c r="BX12" s="3">
        <v>2.0367008645190401</v>
      </c>
      <c r="BY12" s="11">
        <v>103.417354397737</v>
      </c>
      <c r="BZ12" s="5">
        <v>561058.48899999994</v>
      </c>
      <c r="CA12" s="5">
        <v>1.1496749429872299</v>
      </c>
      <c r="CB12" s="5">
        <v>104.061874408275</v>
      </c>
      <c r="CC12" s="3">
        <v>98832.521999999997</v>
      </c>
      <c r="CD12" s="3">
        <v>1.04947565352481</v>
      </c>
      <c r="CE12" s="11">
        <v>102.053412399666</v>
      </c>
      <c r="CG12" s="10">
        <f t="shared" si="23"/>
        <v>101.68406601351383</v>
      </c>
      <c r="CI12">
        <v>97.619705966633845</v>
      </c>
    </row>
    <row r="13" spans="1:87" x14ac:dyDescent="0.25">
      <c r="A13" s="2" t="s">
        <v>6</v>
      </c>
      <c r="B13" s="5">
        <v>52778.606</v>
      </c>
      <c r="C13" s="5">
        <v>1.9251782560398401</v>
      </c>
      <c r="D13" s="5">
        <v>2.1575313730241898</v>
      </c>
      <c r="F13">
        <f t="shared" si="24"/>
        <v>42974.796000000002</v>
      </c>
      <c r="G13">
        <f t="shared" si="1"/>
        <v>40793.091351034185</v>
      </c>
      <c r="H13">
        <f t="shared" si="2"/>
        <v>2.3722430420466494</v>
      </c>
      <c r="J13" s="3">
        <v>122817.255</v>
      </c>
      <c r="K13" s="3">
        <v>1.6254741406602899</v>
      </c>
      <c r="L13" s="3">
        <v>1.8472263468702801</v>
      </c>
      <c r="N13">
        <f t="shared" si="25"/>
        <v>120318.231</v>
      </c>
      <c r="O13">
        <f t="shared" si="4"/>
        <v>114210.02646243703</v>
      </c>
      <c r="P13">
        <f t="shared" si="5"/>
        <v>1.7860944961597183</v>
      </c>
      <c r="R13" s="5">
        <v>31810.292000000001</v>
      </c>
      <c r="S13" s="5">
        <v>2.7779935883053999</v>
      </c>
      <c r="T13" s="5">
        <v>1.8509492406488599</v>
      </c>
      <c r="V13">
        <f t="shared" si="26"/>
        <v>27739.214</v>
      </c>
      <c r="W13">
        <f t="shared" si="7"/>
        <v>26330.975269967221</v>
      </c>
      <c r="X13">
        <f t="shared" si="8"/>
        <v>1.7359556480727334</v>
      </c>
      <c r="Z13" s="3">
        <v>8202.241</v>
      </c>
      <c r="AA13" s="3">
        <v>4.1872243558305904</v>
      </c>
      <c r="AB13" s="3" t="s">
        <v>17</v>
      </c>
      <c r="AD13">
        <f t="shared" si="27"/>
        <v>6368.0619999999999</v>
      </c>
      <c r="AE13">
        <f t="shared" si="10"/>
        <v>6044.7741251651187</v>
      </c>
      <c r="AH13" s="5">
        <v>200553.348</v>
      </c>
      <c r="AI13" s="5">
        <v>0.94721830897589099</v>
      </c>
      <c r="AJ13" s="5">
        <v>1.4094768787673899</v>
      </c>
      <c r="AL13">
        <f t="shared" si="28"/>
        <v>199052.55299999999</v>
      </c>
      <c r="AM13">
        <f t="shared" si="12"/>
        <v>188947.23731057555</v>
      </c>
      <c r="AN13">
        <f t="shared" si="13"/>
        <v>1.3770560473327615</v>
      </c>
      <c r="AP13" s="3">
        <v>105404.018</v>
      </c>
      <c r="AQ13" s="3">
        <v>1.14350430384575</v>
      </c>
      <c r="AR13" s="3">
        <v>1.97528067377351</v>
      </c>
      <c r="AT13">
        <f t="shared" si="29"/>
        <v>105387</v>
      </c>
      <c r="AU13">
        <f t="shared" si="15"/>
        <v>100036.81037162898</v>
      </c>
      <c r="AV13">
        <f t="shared" si="16"/>
        <v>0.99804266430845112</v>
      </c>
      <c r="AX13" s="5">
        <v>3732980.0419999999</v>
      </c>
      <c r="AY13" s="5">
        <v>0.72475914074381398</v>
      </c>
      <c r="AZ13" s="5">
        <v>43.1720478812612</v>
      </c>
      <c r="BB13">
        <f t="shared" si="30"/>
        <v>3730117.5019999999</v>
      </c>
      <c r="BC13">
        <f t="shared" si="18"/>
        <v>3540750.3507213262</v>
      </c>
      <c r="BD13">
        <f t="shared" si="19"/>
        <v>41.426820530260045</v>
      </c>
      <c r="BF13" s="3">
        <v>739517.61199999996</v>
      </c>
      <c r="BG13" s="3">
        <v>0.53644506966794503</v>
      </c>
      <c r="BH13" s="3">
        <v>9.0204268952072795</v>
      </c>
      <c r="BJ13">
        <f t="shared" si="31"/>
        <v>739407.48099999991</v>
      </c>
      <c r="BK13">
        <f t="shared" si="21"/>
        <v>701869.92669077637</v>
      </c>
      <c r="BL13">
        <f t="shared" si="22"/>
        <v>4.3987561289461485</v>
      </c>
      <c r="BN13" s="5">
        <v>807173.31499999994</v>
      </c>
      <c r="BO13" s="5">
        <v>0.92688971820964405</v>
      </c>
      <c r="BP13" s="5">
        <v>99.8098935811567</v>
      </c>
      <c r="BQ13" s="3">
        <v>699313.08100000001</v>
      </c>
      <c r="BR13" s="3">
        <v>1.4546996747710399</v>
      </c>
      <c r="BS13" s="11">
        <v>99.974209195137504</v>
      </c>
      <c r="BT13" s="5">
        <v>336444.83799999999</v>
      </c>
      <c r="BU13" s="5">
        <v>0.79181951245331295</v>
      </c>
      <c r="BV13" s="5">
        <v>105.875108567314</v>
      </c>
      <c r="BW13" s="3">
        <v>60777.178</v>
      </c>
      <c r="BX13" s="3">
        <v>2.2236045206971</v>
      </c>
      <c r="BY13" s="11">
        <v>106.086743327527</v>
      </c>
      <c r="BZ13" s="5">
        <v>574303.36699999997</v>
      </c>
      <c r="CA13" s="5">
        <v>0.54346448119781698</v>
      </c>
      <c r="CB13" s="5">
        <v>106.51845755960601</v>
      </c>
      <c r="CC13" s="3">
        <v>101818.565</v>
      </c>
      <c r="CD13" s="3">
        <v>1.6242121537799401</v>
      </c>
      <c r="CE13" s="11">
        <v>105.136768683158</v>
      </c>
      <c r="CG13" s="10">
        <f t="shared" si="23"/>
        <v>103.9001968189832</v>
      </c>
      <c r="CI13">
        <v>98.625487837736642</v>
      </c>
    </row>
    <row r="14" spans="1:87" x14ac:dyDescent="0.25">
      <c r="A14" s="2" t="s">
        <v>44</v>
      </c>
      <c r="B14" s="5">
        <v>117729.33500000001</v>
      </c>
      <c r="C14" s="5">
        <v>1.24932336666653</v>
      </c>
      <c r="D14" s="5">
        <v>5.6220395025581498</v>
      </c>
      <c r="F14">
        <f t="shared" si="24"/>
        <v>107925.52500000001</v>
      </c>
      <c r="G14">
        <f t="shared" si="1"/>
        <v>104083.98254709468</v>
      </c>
      <c r="H14">
        <f t="shared" si="2"/>
        <v>6.0528019624967833</v>
      </c>
      <c r="J14" s="3">
        <v>387305.43300000002</v>
      </c>
      <c r="K14" s="3">
        <v>0.79087240919314405</v>
      </c>
      <c r="L14" s="3">
        <v>5.9091546366888004</v>
      </c>
      <c r="N14">
        <f t="shared" si="25"/>
        <v>384806.40900000004</v>
      </c>
      <c r="O14">
        <f t="shared" si="4"/>
        <v>371109.46236644371</v>
      </c>
      <c r="P14">
        <f t="shared" si="5"/>
        <v>5.8036635550863833</v>
      </c>
      <c r="R14" s="5">
        <v>92970.084000000003</v>
      </c>
      <c r="S14" s="5">
        <v>1.1323614055995199</v>
      </c>
      <c r="T14" s="5">
        <v>5.8672850703913504</v>
      </c>
      <c r="V14">
        <f t="shared" si="26"/>
        <v>88899.006000000008</v>
      </c>
      <c r="W14">
        <f t="shared" si="7"/>
        <v>85734.700748113712</v>
      </c>
      <c r="X14">
        <f t="shared" si="8"/>
        <v>5.6523405029083404</v>
      </c>
      <c r="Z14" s="3">
        <v>1857.222</v>
      </c>
      <c r="AA14" s="3">
        <v>6.47551606354165</v>
      </c>
      <c r="AB14" s="3">
        <v>73.539701029275804</v>
      </c>
      <c r="AD14">
        <f t="shared" si="27"/>
        <v>23.042999999999893</v>
      </c>
      <c r="AE14">
        <f t="shared" si="10"/>
        <v>22.222798636677389</v>
      </c>
      <c r="AH14" s="5">
        <v>827982.19200000004</v>
      </c>
      <c r="AI14" s="5">
        <v>0.56608896094965599</v>
      </c>
      <c r="AJ14" s="5">
        <v>5.8408432672540096</v>
      </c>
      <c r="AL14">
        <f t="shared" si="28"/>
        <v>826481.397</v>
      </c>
      <c r="AM14">
        <f t="shared" si="12"/>
        <v>797063.30176152894</v>
      </c>
      <c r="AN14">
        <f t="shared" si="13"/>
        <v>5.8090335451350761</v>
      </c>
      <c r="AP14" s="3">
        <v>307575.59000000003</v>
      </c>
      <c r="AQ14" s="3">
        <v>1.0299576240322399</v>
      </c>
      <c r="AR14" s="3">
        <v>5.7652538379623897</v>
      </c>
      <c r="AT14">
        <f t="shared" si="29"/>
        <v>307558.57200000004</v>
      </c>
      <c r="AU14">
        <f t="shared" si="15"/>
        <v>296611.21444864286</v>
      </c>
      <c r="AV14">
        <f t="shared" si="16"/>
        <v>2.9592171684838613</v>
      </c>
      <c r="AX14" s="5">
        <v>6131357.7980000004</v>
      </c>
      <c r="AY14" s="5">
        <v>0.88189847357453799</v>
      </c>
      <c r="AZ14" s="5">
        <v>70.977251551527004</v>
      </c>
      <c r="BB14">
        <f t="shared" si="30"/>
        <v>6128495.2580000004</v>
      </c>
      <c r="BC14">
        <f t="shared" si="18"/>
        <v>5910355.2516758619</v>
      </c>
      <c r="BD14">
        <f t="shared" si="19"/>
        <v>69.151225595833182</v>
      </c>
      <c r="BF14" s="3">
        <v>492099.92099999997</v>
      </c>
      <c r="BG14" s="3">
        <v>0.82983738009876695</v>
      </c>
      <c r="BH14" s="3">
        <v>6.0024426970502098</v>
      </c>
      <c r="BJ14">
        <f t="shared" si="31"/>
        <v>491989.79</v>
      </c>
      <c r="BK14">
        <f t="shared" si="21"/>
        <v>474477.71707118192</v>
      </c>
      <c r="BL14">
        <f t="shared" si="22"/>
        <v>2.9736446692561587</v>
      </c>
      <c r="BN14" s="5">
        <v>807897.04399999999</v>
      </c>
      <c r="BO14" s="5">
        <v>1.1109435684258899</v>
      </c>
      <c r="BP14" s="5">
        <v>99.899385284028</v>
      </c>
      <c r="BQ14" s="3">
        <v>692005.571</v>
      </c>
      <c r="BR14" s="3">
        <v>0.78250510036774401</v>
      </c>
      <c r="BS14" s="3">
        <v>98.929523269356096</v>
      </c>
      <c r="BT14" s="5">
        <v>328399.94400000002</v>
      </c>
      <c r="BU14" s="5">
        <v>1.2141078943661601</v>
      </c>
      <c r="BV14" s="5">
        <v>103.343478031011</v>
      </c>
      <c r="BW14" s="3">
        <v>59129.430999999997</v>
      </c>
      <c r="BX14" s="3">
        <v>2.0374156443412499</v>
      </c>
      <c r="BY14" s="11">
        <v>103.21059608262399</v>
      </c>
      <c r="BZ14" s="5">
        <v>563668.446</v>
      </c>
      <c r="CA14" s="5">
        <v>1.1340803418224801</v>
      </c>
      <c r="CB14" s="5">
        <v>104.54595409492001</v>
      </c>
      <c r="CC14" s="3">
        <v>98785.612999999998</v>
      </c>
      <c r="CD14" s="3">
        <v>1.1329798303285099</v>
      </c>
      <c r="CE14" s="11">
        <v>102.004974664542</v>
      </c>
      <c r="CG14" s="10">
        <f t="shared" si="23"/>
        <v>101.98898523774686</v>
      </c>
      <c r="CI14">
        <v>98.358750253765649</v>
      </c>
    </row>
    <row r="15" spans="1:87" x14ac:dyDescent="0.25">
      <c r="A15" s="2" t="s">
        <v>40</v>
      </c>
      <c r="B15" s="5">
        <v>39995.347999999998</v>
      </c>
      <c r="C15" s="5">
        <v>2.1363845365935501</v>
      </c>
      <c r="D15" s="5">
        <v>1.47566525781969</v>
      </c>
      <c r="F15">
        <f t="shared" si="24"/>
        <v>30191.538</v>
      </c>
      <c r="G15">
        <f t="shared" si="1"/>
        <v>28426.749867210237</v>
      </c>
      <c r="H15">
        <f t="shared" si="2"/>
        <v>1.6531024579675644</v>
      </c>
      <c r="J15" s="3">
        <v>98417.271999999997</v>
      </c>
      <c r="K15" s="3">
        <v>1.00435883865742</v>
      </c>
      <c r="L15" s="3">
        <v>1.47249889414159</v>
      </c>
      <c r="N15">
        <f t="shared" si="25"/>
        <v>95918.247999999992</v>
      </c>
      <c r="O15">
        <f t="shared" si="4"/>
        <v>90311.531780760488</v>
      </c>
      <c r="P15">
        <f t="shared" si="5"/>
        <v>1.4123534933810911</v>
      </c>
      <c r="R15" s="5">
        <v>26458.544000000002</v>
      </c>
      <c r="S15" s="5">
        <v>2.7012644530217802</v>
      </c>
      <c r="T15" s="5">
        <v>1.49950237431301</v>
      </c>
      <c r="V15">
        <f t="shared" si="26"/>
        <v>22387.466</v>
      </c>
      <c r="W15">
        <f t="shared" si="7"/>
        <v>21078.849846691272</v>
      </c>
      <c r="X15">
        <f t="shared" si="8"/>
        <v>1.3896921048715236</v>
      </c>
      <c r="Z15" s="3">
        <v>5058.4949999999999</v>
      </c>
      <c r="AA15" s="3">
        <v>7.0629591858423302</v>
      </c>
      <c r="AB15" s="3">
        <v>23.4449977211254</v>
      </c>
      <c r="AD15">
        <f t="shared" si="27"/>
        <v>3224.3159999999998</v>
      </c>
      <c r="AE15">
        <f t="shared" si="10"/>
        <v>3035.8448259523525</v>
      </c>
      <c r="AH15" s="5">
        <v>191133.68299999999</v>
      </c>
      <c r="AI15" s="5">
        <v>1.8014375411088499</v>
      </c>
      <c r="AJ15" s="5">
        <v>1.3429482400683901</v>
      </c>
      <c r="AL15">
        <f t="shared" si="28"/>
        <v>189632.88799999998</v>
      </c>
      <c r="AM15">
        <f t="shared" si="12"/>
        <v>178548.26321774971</v>
      </c>
      <c r="AN15">
        <f t="shared" si="13"/>
        <v>1.3012678518322125</v>
      </c>
      <c r="AP15" s="3">
        <v>80017.168999999994</v>
      </c>
      <c r="AQ15" s="3">
        <v>1.2221785856209</v>
      </c>
      <c r="AR15" s="3">
        <v>1.49937065595302</v>
      </c>
      <c r="AT15">
        <f t="shared" si="29"/>
        <v>80000.150999999998</v>
      </c>
      <c r="AU15">
        <f t="shared" si="15"/>
        <v>75323.896444627913</v>
      </c>
      <c r="AV15">
        <f t="shared" si="16"/>
        <v>0.75148799741230843</v>
      </c>
      <c r="AX15" s="5">
        <v>17576.939999999999</v>
      </c>
      <c r="AY15" s="5">
        <v>2.4642643651499001</v>
      </c>
      <c r="AZ15" s="5">
        <v>9.8124388682253705E-2</v>
      </c>
      <c r="BB15">
        <f t="shared" si="30"/>
        <v>14714.399999999998</v>
      </c>
      <c r="BC15">
        <f t="shared" si="18"/>
        <v>13854.298123072704</v>
      </c>
      <c r="BD15">
        <f t="shared" si="19"/>
        <v>0.16209545013540078</v>
      </c>
      <c r="BF15" s="3">
        <v>771493.85699999996</v>
      </c>
      <c r="BG15" s="3">
        <v>0.71919587492488302</v>
      </c>
      <c r="BH15" s="3">
        <v>9.4104709609179995</v>
      </c>
      <c r="BJ15">
        <f t="shared" si="31"/>
        <v>771383.72599999991</v>
      </c>
      <c r="BK15">
        <f t="shared" si="21"/>
        <v>726293.97782380728</v>
      </c>
      <c r="BL15">
        <f t="shared" si="22"/>
        <v>4.5518264351803213</v>
      </c>
      <c r="BN15" s="5">
        <v>821877.09400000004</v>
      </c>
      <c r="BO15" s="5">
        <v>0.79150969686678596</v>
      </c>
      <c r="BP15" s="5">
        <v>101.628068922138</v>
      </c>
      <c r="BQ15" s="3">
        <v>705142.99600000004</v>
      </c>
      <c r="BR15" s="3">
        <v>0.92587677626317599</v>
      </c>
      <c r="BS15" s="3">
        <v>100.807657271021</v>
      </c>
      <c r="BT15" s="5">
        <v>338629.614</v>
      </c>
      <c r="BU15" s="5">
        <v>1.1330949115564799</v>
      </c>
      <c r="BV15" s="5">
        <v>106.56263106749699</v>
      </c>
      <c r="BW15" s="3">
        <v>60961.072</v>
      </c>
      <c r="BX15" s="3">
        <v>1.4024739399913999</v>
      </c>
      <c r="BY15" s="3">
        <v>106.40773084651801</v>
      </c>
      <c r="BZ15" s="5">
        <v>578273.47100000002</v>
      </c>
      <c r="CA15" s="5">
        <v>1.0286245314571101</v>
      </c>
      <c r="CB15" s="5">
        <v>107.254809422978</v>
      </c>
      <c r="CC15" s="3">
        <v>103109.34</v>
      </c>
      <c r="CD15" s="3">
        <v>1.11477011158547</v>
      </c>
      <c r="CE15" s="11">
        <v>106.46960923730499</v>
      </c>
      <c r="CG15" s="10">
        <f t="shared" si="23"/>
        <v>104.85508446124284</v>
      </c>
      <c r="CI15">
        <v>98.725982700349775</v>
      </c>
    </row>
    <row r="16" spans="1:87" x14ac:dyDescent="0.25">
      <c r="A16" s="2" t="s">
        <v>81</v>
      </c>
      <c r="B16" s="5">
        <v>38381.887000000002</v>
      </c>
      <c r="C16" s="5">
        <v>1.5054325223232501</v>
      </c>
      <c r="D16" s="5">
        <v>1.38960234771462</v>
      </c>
      <c r="F16">
        <f t="shared" si="24"/>
        <v>28578.077000000005</v>
      </c>
      <c r="G16">
        <f t="shared" si="1"/>
        <v>26923.373873556557</v>
      </c>
      <c r="H16">
        <f t="shared" si="2"/>
        <v>1.5656765453335983</v>
      </c>
      <c r="J16" s="3">
        <v>94220.797999999995</v>
      </c>
      <c r="K16" s="3">
        <v>1.7849987664981</v>
      </c>
      <c r="L16" s="3">
        <v>1.40805073397435</v>
      </c>
      <c r="N16">
        <f t="shared" si="25"/>
        <v>91721.77399999999</v>
      </c>
      <c r="O16">
        <f t="shared" si="4"/>
        <v>86410.979078398406</v>
      </c>
      <c r="P16">
        <f t="shared" si="5"/>
        <v>1.3513539828349557</v>
      </c>
      <c r="R16" s="5">
        <v>25272.460999999999</v>
      </c>
      <c r="S16" s="5">
        <v>2.5992639098517301</v>
      </c>
      <c r="T16" s="5">
        <v>1.4216128411055</v>
      </c>
      <c r="V16">
        <f t="shared" si="26"/>
        <v>21201.382999999998</v>
      </c>
      <c r="W16">
        <f t="shared" si="7"/>
        <v>19973.798836970942</v>
      </c>
      <c r="X16">
        <f t="shared" si="8"/>
        <v>1.3168380034922826</v>
      </c>
      <c r="Z16" s="3">
        <v>2759.3609999999999</v>
      </c>
      <c r="AA16" s="3">
        <v>6.74786376079558</v>
      </c>
      <c r="AB16" s="3">
        <v>59.422696466493598</v>
      </c>
      <c r="AD16">
        <f t="shared" si="27"/>
        <v>925.18199999999979</v>
      </c>
      <c r="AE16">
        <f t="shared" si="10"/>
        <v>871.61291108162368</v>
      </c>
      <c r="AH16" s="5">
        <v>182662.421</v>
      </c>
      <c r="AI16" s="5">
        <v>1.1828018205541799</v>
      </c>
      <c r="AJ16" s="5">
        <v>1.2831179245611499</v>
      </c>
      <c r="AL16">
        <f t="shared" si="28"/>
        <v>181161.62599999999</v>
      </c>
      <c r="AM16">
        <f t="shared" si="12"/>
        <v>170672.16203313554</v>
      </c>
      <c r="AN16">
        <f t="shared" si="13"/>
        <v>1.2438664686733245</v>
      </c>
      <c r="AP16" s="3">
        <v>77613.573000000004</v>
      </c>
      <c r="AQ16" s="3">
        <v>2.08302248249122</v>
      </c>
      <c r="AR16" s="3">
        <v>1.4543120740394799</v>
      </c>
      <c r="AT16">
        <f t="shared" si="29"/>
        <v>77596.555000000008</v>
      </c>
      <c r="AU16">
        <f t="shared" si="15"/>
        <v>73103.626306451435</v>
      </c>
      <c r="AV16">
        <f t="shared" si="16"/>
        <v>0.72933690806871421</v>
      </c>
      <c r="AX16" s="5">
        <v>3714672.4309999999</v>
      </c>
      <c r="AY16" s="5">
        <v>0.60342313978849904</v>
      </c>
      <c r="AZ16" s="5">
        <v>42.959801561307003</v>
      </c>
      <c r="BB16">
        <f t="shared" si="30"/>
        <v>3711809.8909999998</v>
      </c>
      <c r="BC16">
        <f t="shared" si="18"/>
        <v>3496891.8812472303</v>
      </c>
      <c r="BD16">
        <f t="shared" si="19"/>
        <v>40.913675924268517</v>
      </c>
      <c r="BF16" s="3">
        <v>1178921.5209999999</v>
      </c>
      <c r="BG16" s="3">
        <v>0.65043747798431195</v>
      </c>
      <c r="BH16" s="3">
        <v>14.3802459469923</v>
      </c>
      <c r="BJ16">
        <f t="shared" si="31"/>
        <v>1178811.3899999999</v>
      </c>
      <c r="BK16">
        <f t="shared" si="21"/>
        <v>1110556.8712470361</v>
      </c>
      <c r="BL16">
        <f t="shared" si="22"/>
        <v>6.960077156993477</v>
      </c>
      <c r="BN16" s="5">
        <v>813291.25600000005</v>
      </c>
      <c r="BO16" s="5">
        <v>0.87688304982096299</v>
      </c>
      <c r="BP16" s="5">
        <v>100.56639906616</v>
      </c>
      <c r="BQ16" s="3">
        <v>702770.12100000004</v>
      </c>
      <c r="BR16" s="3">
        <v>1.21423749016192</v>
      </c>
      <c r="BS16" s="3">
        <v>100.468429665977</v>
      </c>
      <c r="BT16" s="5">
        <v>335966.05599999998</v>
      </c>
      <c r="BU16" s="5">
        <v>0.952693860341011</v>
      </c>
      <c r="BV16" s="5">
        <v>105.724441680786</v>
      </c>
      <c r="BW16" s="3">
        <v>62085.345000000001</v>
      </c>
      <c r="BX16" s="3">
        <v>1.9527973478676499</v>
      </c>
      <c r="BY16" s="3">
        <v>108.37015268158601</v>
      </c>
      <c r="BZ16" s="5">
        <v>572108.03500000003</v>
      </c>
      <c r="CA16" s="5">
        <v>0.72234744101175596</v>
      </c>
      <c r="CB16" s="5">
        <v>106.11128011314101</v>
      </c>
      <c r="CC16" s="3">
        <v>102848.07799999999</v>
      </c>
      <c r="CD16" s="3">
        <v>1.08997122322035</v>
      </c>
      <c r="CE16" s="3">
        <v>106.199832871279</v>
      </c>
      <c r="CG16" s="10">
        <f t="shared" si="23"/>
        <v>104.57342267982149</v>
      </c>
      <c r="CI16">
        <v>98.518502698634776</v>
      </c>
    </row>
    <row r="17" spans="1:87" x14ac:dyDescent="0.25">
      <c r="A17" s="2" t="s">
        <v>3</v>
      </c>
      <c r="B17" s="5">
        <v>38240.671999999999</v>
      </c>
      <c r="C17" s="5">
        <v>2.2144268926477602</v>
      </c>
      <c r="D17" s="5">
        <v>1.3820698608119399</v>
      </c>
      <c r="F17">
        <f t="shared" si="24"/>
        <v>28436.862000000001</v>
      </c>
      <c r="G17">
        <f t="shared" si="1"/>
        <v>26978.702946840087</v>
      </c>
      <c r="H17">
        <f t="shared" si="2"/>
        <v>1.5688941001884209</v>
      </c>
      <c r="J17" s="3">
        <v>97090.9</v>
      </c>
      <c r="K17" s="3">
        <v>1.9939422335554</v>
      </c>
      <c r="L17" s="3">
        <v>1.45212887991123</v>
      </c>
      <c r="N17">
        <f t="shared" si="25"/>
        <v>94591.875999999989</v>
      </c>
      <c r="O17">
        <f t="shared" si="4"/>
        <v>89741.481454188994</v>
      </c>
      <c r="P17">
        <f t="shared" si="5"/>
        <v>1.4034386565461809</v>
      </c>
      <c r="R17" s="5">
        <v>26096.557000000001</v>
      </c>
      <c r="S17" s="5">
        <v>2.1904993055548299</v>
      </c>
      <c r="T17" s="5">
        <v>1.4757308520357399</v>
      </c>
      <c r="V17">
        <f t="shared" si="26"/>
        <v>22025.478999999999</v>
      </c>
      <c r="W17">
        <f t="shared" si="7"/>
        <v>20896.076901975484</v>
      </c>
      <c r="X17">
        <f t="shared" si="8"/>
        <v>1.3776422008158942</v>
      </c>
      <c r="Z17" s="3">
        <v>3961.9659999999999</v>
      </c>
      <c r="AA17" s="3">
        <v>8.1058466701849401</v>
      </c>
      <c r="AB17" s="3">
        <v>40.603888863424999</v>
      </c>
      <c r="AD17">
        <f t="shared" si="27"/>
        <v>2127.7869999999998</v>
      </c>
      <c r="AE17">
        <f t="shared" si="10"/>
        <v>2018.6803103362115</v>
      </c>
      <c r="AH17" s="5">
        <v>187191.734</v>
      </c>
      <c r="AI17" s="5">
        <v>1.3500932195967801</v>
      </c>
      <c r="AJ17" s="5">
        <v>1.3151072817337901</v>
      </c>
      <c r="AL17">
        <f t="shared" si="28"/>
        <v>185690.93899999998</v>
      </c>
      <c r="AM17">
        <f t="shared" si="12"/>
        <v>176169.25113610647</v>
      </c>
      <c r="AN17">
        <f t="shared" si="13"/>
        <v>1.2839295037286111</v>
      </c>
      <c r="AP17" s="3">
        <v>79678.521999999997</v>
      </c>
      <c r="AQ17" s="3">
        <v>1.60515572917976</v>
      </c>
      <c r="AR17" s="3">
        <v>1.4930222706215099</v>
      </c>
      <c r="AT17">
        <f t="shared" si="29"/>
        <v>79661.504000000001</v>
      </c>
      <c r="AU17">
        <f t="shared" si="15"/>
        <v>75576.695231510195</v>
      </c>
      <c r="AV17">
        <f t="shared" si="16"/>
        <v>0.75401010876168717</v>
      </c>
      <c r="AX17" s="5">
        <v>6997884.2949999999</v>
      </c>
      <c r="AY17" s="5">
        <v>0.58610814330225502</v>
      </c>
      <c r="AZ17" s="5">
        <v>81.0231860063856</v>
      </c>
      <c r="BB17">
        <f t="shared" si="30"/>
        <v>6995021.7549999999</v>
      </c>
      <c r="BC17">
        <f t="shared" si="18"/>
        <v>6636337.5127265807</v>
      </c>
      <c r="BD17">
        <f t="shared" si="19"/>
        <v>77.645226544127539</v>
      </c>
      <c r="BF17" s="3">
        <v>1701025.395</v>
      </c>
      <c r="BG17" s="3">
        <v>0.64737736091223697</v>
      </c>
      <c r="BH17" s="3">
        <v>20.748833557522499</v>
      </c>
      <c r="BJ17">
        <f t="shared" si="31"/>
        <v>1700915.264</v>
      </c>
      <c r="BK17">
        <f t="shared" si="21"/>
        <v>1613697.3075721955</v>
      </c>
      <c r="BL17">
        <f t="shared" si="22"/>
        <v>10.113356694757464</v>
      </c>
      <c r="BN17" s="5">
        <v>818212.18200000003</v>
      </c>
      <c r="BO17" s="5">
        <v>1.0916122500274399</v>
      </c>
      <c r="BP17" s="5">
        <v>101.17488932624801</v>
      </c>
      <c r="BQ17" s="3">
        <v>702804.58600000001</v>
      </c>
      <c r="BR17" s="3">
        <v>1.37103562700319</v>
      </c>
      <c r="BS17" s="3">
        <v>100.473356802639</v>
      </c>
      <c r="BT17" s="5">
        <v>338003.69699999999</v>
      </c>
      <c r="BU17" s="5">
        <v>0.97728955344917701</v>
      </c>
      <c r="BV17" s="5">
        <v>106.365662581599</v>
      </c>
      <c r="BW17" s="3">
        <v>61356.915999999997</v>
      </c>
      <c r="BX17" s="3">
        <v>1.1692396364108999</v>
      </c>
      <c r="BY17" s="3">
        <v>107.098677715188</v>
      </c>
      <c r="BZ17" s="5">
        <v>578189.19299999997</v>
      </c>
      <c r="CA17" s="5">
        <v>0.65175715794772804</v>
      </c>
      <c r="CB17" s="5">
        <v>107.239178028349</v>
      </c>
      <c r="CC17" s="3">
        <v>104093.232</v>
      </c>
      <c r="CD17" s="3">
        <v>1.2634996254647599</v>
      </c>
      <c r="CE17" s="3">
        <v>107.48556566542</v>
      </c>
      <c r="CG17" s="10">
        <f t="shared" si="23"/>
        <v>104.97288835324052</v>
      </c>
      <c r="CI17">
        <v>99.590185877537593</v>
      </c>
    </row>
    <row r="18" spans="1:87" x14ac:dyDescent="0.25">
      <c r="A18" s="2" t="s">
        <v>62</v>
      </c>
      <c r="B18" s="5">
        <v>252634.34599999999</v>
      </c>
      <c r="C18" s="5">
        <v>0.51356886958005099</v>
      </c>
      <c r="D18" s="5">
        <v>12.8179480707956</v>
      </c>
      <c r="F18">
        <f t="shared" si="24"/>
        <v>242830.53599999999</v>
      </c>
      <c r="G18">
        <f t="shared" si="1"/>
        <v>225907.7609859579</v>
      </c>
      <c r="H18">
        <f t="shared" si="2"/>
        <v>13.137227319490457</v>
      </c>
      <c r="J18" s="3">
        <v>856050.35600000003</v>
      </c>
      <c r="K18" s="3">
        <v>0.98086410450752104</v>
      </c>
      <c r="L18" s="3">
        <v>13.1079953479833</v>
      </c>
      <c r="N18">
        <f t="shared" si="25"/>
        <v>853551.33200000005</v>
      </c>
      <c r="O18">
        <f t="shared" si="4"/>
        <v>794067.63858850941</v>
      </c>
      <c r="P18">
        <f t="shared" si="5"/>
        <v>12.418172754105301</v>
      </c>
      <c r="R18" s="5">
        <v>202333.42</v>
      </c>
      <c r="S18" s="5">
        <v>1.2491114440165201</v>
      </c>
      <c r="T18" s="5">
        <v>13.049125794064301</v>
      </c>
      <c r="V18">
        <f t="shared" si="26"/>
        <v>198262.342</v>
      </c>
      <c r="W18">
        <f t="shared" si="7"/>
        <v>184445.5088179365</v>
      </c>
      <c r="X18">
        <f t="shared" si="8"/>
        <v>12.160173313418809</v>
      </c>
      <c r="Z18" s="3">
        <v>4369.5479999999998</v>
      </c>
      <c r="AA18" s="3">
        <v>6.3284019752306797</v>
      </c>
      <c r="AB18" s="3">
        <v>34.225895057916198</v>
      </c>
      <c r="AD18">
        <f t="shared" si="27"/>
        <v>2535.3689999999997</v>
      </c>
      <c r="AE18">
        <f t="shared" si="10"/>
        <v>2358.6800222819052</v>
      </c>
      <c r="AH18" s="5">
        <v>1915336.3859999999</v>
      </c>
      <c r="AI18" s="5">
        <v>0.92232974939702395</v>
      </c>
      <c r="AJ18" s="5">
        <v>13.5205425251854</v>
      </c>
      <c r="AL18">
        <f t="shared" si="28"/>
        <v>1913835.591</v>
      </c>
      <c r="AM18">
        <f t="shared" si="12"/>
        <v>1780461.0588927229</v>
      </c>
      <c r="AN18">
        <f t="shared" si="13"/>
        <v>12.976081064147357</v>
      </c>
      <c r="AP18" s="3">
        <v>687087.12699999998</v>
      </c>
      <c r="AQ18" s="3">
        <v>0.82096565680603195</v>
      </c>
      <c r="AR18" s="3">
        <v>12.879698893224999</v>
      </c>
      <c r="AT18">
        <f t="shared" si="29"/>
        <v>687070.10899999994</v>
      </c>
      <c r="AU18">
        <f t="shared" si="15"/>
        <v>639188.43371728179</v>
      </c>
      <c r="AV18">
        <f t="shared" si="16"/>
        <v>6.377025866902934</v>
      </c>
      <c r="AX18" s="5">
        <v>425243.609</v>
      </c>
      <c r="AY18" s="5">
        <v>0.62454847523276702</v>
      </c>
      <c r="AZ18" s="5">
        <v>4.8243418215976899</v>
      </c>
      <c r="BB18">
        <f t="shared" si="30"/>
        <v>422381.06900000002</v>
      </c>
      <c r="BC18">
        <f t="shared" si="18"/>
        <v>392945.48022018699</v>
      </c>
      <c r="BD18">
        <f t="shared" si="19"/>
        <v>4.5974667160429039</v>
      </c>
      <c r="BF18" s="3">
        <v>2663075.2080000001</v>
      </c>
      <c r="BG18" s="3">
        <v>0.89262445630217901</v>
      </c>
      <c r="BH18" s="3">
        <v>32.483851864980402</v>
      </c>
      <c r="BJ18">
        <f t="shared" si="31"/>
        <v>2662965.077</v>
      </c>
      <c r="BK18">
        <f t="shared" si="21"/>
        <v>2477383.9733602079</v>
      </c>
      <c r="BL18">
        <f t="shared" si="22"/>
        <v>15.526249981889107</v>
      </c>
      <c r="BN18" s="5">
        <v>823609.69</v>
      </c>
      <c r="BO18" s="5">
        <v>0.68306477391479203</v>
      </c>
      <c r="BP18" s="5">
        <v>101.842310670676</v>
      </c>
      <c r="BQ18" s="3">
        <v>708120.60900000005</v>
      </c>
      <c r="BR18" s="3">
        <v>0.686068188059346</v>
      </c>
      <c r="BS18" s="3">
        <v>101.23333857607901</v>
      </c>
      <c r="BT18" s="5">
        <v>345059.74900000001</v>
      </c>
      <c r="BU18" s="5">
        <v>0.63804278607200804</v>
      </c>
      <c r="BV18" s="5">
        <v>108.586116537729</v>
      </c>
      <c r="BW18" s="3">
        <v>62304.563999999998</v>
      </c>
      <c r="BX18" s="3">
        <v>1.9543120976791499</v>
      </c>
      <c r="BY18" s="3">
        <v>108.75280009219</v>
      </c>
      <c r="BZ18" s="5">
        <v>588585.51100000006</v>
      </c>
      <c r="CA18" s="5">
        <v>0.90568505120446896</v>
      </c>
      <c r="CB18" s="5">
        <v>109.167426792489</v>
      </c>
      <c r="CC18" s="3">
        <v>105088.469</v>
      </c>
      <c r="CD18" s="3">
        <v>1.2611475258246501</v>
      </c>
      <c r="CE18" s="3">
        <v>108.513236820027</v>
      </c>
      <c r="CG18" s="10">
        <f t="shared" si="23"/>
        <v>106.34920491486501</v>
      </c>
      <c r="CI18">
        <v>98.937766068077963</v>
      </c>
    </row>
    <row r="19" spans="1:87" x14ac:dyDescent="0.25">
      <c r="A19" s="2" t="s">
        <v>82</v>
      </c>
      <c r="B19" s="5">
        <v>28976.542000000001</v>
      </c>
      <c r="C19" s="5">
        <v>2.4182518805372202</v>
      </c>
      <c r="D19" s="5">
        <v>0.88791599691828405</v>
      </c>
      <c r="F19">
        <f t="shared" si="24"/>
        <v>19172.732000000004</v>
      </c>
      <c r="G19">
        <f t="shared" si="1"/>
        <v>17800.977409017214</v>
      </c>
      <c r="H19">
        <f t="shared" si="2"/>
        <v>1.0351812868700403</v>
      </c>
      <c r="J19" s="3">
        <v>43382.673000000003</v>
      </c>
      <c r="K19" s="3">
        <v>2.0274605546397302</v>
      </c>
      <c r="L19" s="3">
        <v>0.62729440792475499</v>
      </c>
      <c r="N19">
        <f t="shared" si="25"/>
        <v>40883.649000000005</v>
      </c>
      <c r="O19">
        <f t="shared" si="4"/>
        <v>37958.539880867742</v>
      </c>
      <c r="P19">
        <f t="shared" si="5"/>
        <v>0.59362160454253321</v>
      </c>
      <c r="R19" s="5">
        <v>14316.032999999999</v>
      </c>
      <c r="S19" s="5">
        <v>5.4485023745740797</v>
      </c>
      <c r="T19" s="5">
        <v>0.70210917859477695</v>
      </c>
      <c r="V19">
        <f t="shared" si="26"/>
        <v>10244.955</v>
      </c>
      <c r="W19">
        <f t="shared" si="7"/>
        <v>9511.9575296518997</v>
      </c>
      <c r="X19">
        <f t="shared" si="8"/>
        <v>0.62710690464477181</v>
      </c>
      <c r="Z19" s="3">
        <v>2281.7620000000002</v>
      </c>
      <c r="AA19" s="3">
        <v>7.5734824351715497</v>
      </c>
      <c r="AB19" s="3">
        <v>66.896342170958405</v>
      </c>
      <c r="AD19">
        <f t="shared" si="27"/>
        <v>447.58300000000008</v>
      </c>
      <c r="AE19">
        <f t="shared" si="10"/>
        <v>415.55970592298229</v>
      </c>
      <c r="AH19" s="5">
        <v>79844.055999999997</v>
      </c>
      <c r="AI19" s="5">
        <v>1.19269318838308</v>
      </c>
      <c r="AJ19" s="5">
        <v>0.556938611739902</v>
      </c>
      <c r="AL19">
        <f t="shared" si="28"/>
        <v>78343.260999999999</v>
      </c>
      <c r="AM19">
        <f t="shared" si="12"/>
        <v>72738.022896775437</v>
      </c>
      <c r="AN19">
        <f t="shared" si="13"/>
        <v>0.53011801456716612</v>
      </c>
      <c r="AP19" s="3">
        <v>35393.235999999997</v>
      </c>
      <c r="AQ19" s="3">
        <v>2.29920932457475</v>
      </c>
      <c r="AR19" s="3">
        <v>0.66283608841964503</v>
      </c>
      <c r="AT19">
        <f t="shared" si="29"/>
        <v>35376.218000000001</v>
      </c>
      <c r="AU19">
        <f t="shared" si="15"/>
        <v>32845.149947042919</v>
      </c>
      <c r="AV19">
        <f t="shared" si="16"/>
        <v>0.32768798646197278</v>
      </c>
      <c r="AX19" s="5">
        <v>3120006.247</v>
      </c>
      <c r="AY19" s="5">
        <v>0.81392121653123695</v>
      </c>
      <c r="AZ19" s="5">
        <v>36.065635569075503</v>
      </c>
      <c r="BB19">
        <f t="shared" si="30"/>
        <v>3117143.7069999999</v>
      </c>
      <c r="BC19">
        <f t="shared" si="18"/>
        <v>2894120.9165687584</v>
      </c>
      <c r="BD19">
        <f t="shared" si="19"/>
        <v>33.861248585103056</v>
      </c>
      <c r="BF19" s="3">
        <v>3248606.93</v>
      </c>
      <c r="BG19" s="3">
        <v>0.65096637318431205</v>
      </c>
      <c r="BH19" s="3">
        <v>39.626128059432901</v>
      </c>
      <c r="BJ19">
        <f t="shared" si="31"/>
        <v>3248496.7990000001</v>
      </c>
      <c r="BK19">
        <f t="shared" si="21"/>
        <v>3016076.0674203201</v>
      </c>
      <c r="BL19">
        <f t="shared" si="22"/>
        <v>18.9023387132214</v>
      </c>
      <c r="BN19" s="5">
        <v>831872.56499999994</v>
      </c>
      <c r="BO19" s="5">
        <v>1.1034723771063799</v>
      </c>
      <c r="BP19" s="5">
        <v>102.86404498609301</v>
      </c>
      <c r="BQ19" s="3">
        <v>713952.27099999995</v>
      </c>
      <c r="BR19" s="3">
        <v>1.4665566648608199</v>
      </c>
      <c r="BS19" s="3">
        <v>102.06703640411</v>
      </c>
      <c r="BT19" s="5">
        <v>345967.79800000001</v>
      </c>
      <c r="BU19" s="5">
        <v>1.2216958189260501</v>
      </c>
      <c r="BV19" s="5">
        <v>108.871868541032</v>
      </c>
      <c r="BW19" s="3">
        <v>62588.925000000003</v>
      </c>
      <c r="BX19" s="3">
        <v>1.41595893276296</v>
      </c>
      <c r="BY19" s="3">
        <v>109.249153055787</v>
      </c>
      <c r="BZ19" s="5">
        <v>589375.90099999995</v>
      </c>
      <c r="CA19" s="5">
        <v>0.79256680523251999</v>
      </c>
      <c r="CB19" s="5">
        <v>109.31402374543801</v>
      </c>
      <c r="CC19" s="3">
        <v>105848.974</v>
      </c>
      <c r="CD19" s="3">
        <v>1.92395796018847</v>
      </c>
      <c r="CE19" s="3">
        <v>109.2985262048</v>
      </c>
      <c r="CG19" s="10">
        <f t="shared" si="23"/>
        <v>106.94410882287669</v>
      </c>
      <c r="CI19">
        <v>99.292561184473143</v>
      </c>
    </row>
    <row r="20" spans="1:87" x14ac:dyDescent="0.25">
      <c r="A20" s="2" t="s">
        <v>7</v>
      </c>
      <c r="B20" s="5">
        <v>20225.495999999999</v>
      </c>
      <c r="C20" s="5">
        <v>3.2601311753518898</v>
      </c>
      <c r="D20" s="5">
        <v>0.42113031990262401</v>
      </c>
      <c r="F20">
        <f t="shared" si="24"/>
        <v>10421.686</v>
      </c>
      <c r="G20">
        <f t="shared" si="1"/>
        <v>9669.2832999012171</v>
      </c>
      <c r="H20">
        <f t="shared" si="2"/>
        <v>0.56229840078513704</v>
      </c>
      <c r="J20" s="3">
        <v>34808.212</v>
      </c>
      <c r="K20" s="3">
        <v>2.0463190172741399</v>
      </c>
      <c r="L20" s="3">
        <v>0.49561046662645802</v>
      </c>
      <c r="N20">
        <f t="shared" si="25"/>
        <v>32309.187999999998</v>
      </c>
      <c r="O20">
        <f t="shared" si="4"/>
        <v>29976.59802471201</v>
      </c>
      <c r="P20">
        <f t="shared" si="5"/>
        <v>0.46879453935806348</v>
      </c>
      <c r="R20" s="5">
        <v>12232.671</v>
      </c>
      <c r="S20" s="5">
        <v>2.8556457683083001</v>
      </c>
      <c r="T20" s="5">
        <v>0.56529574000551697</v>
      </c>
      <c r="V20">
        <f t="shared" si="26"/>
        <v>8161.5930000000008</v>
      </c>
      <c r="W20">
        <f t="shared" si="7"/>
        <v>7572.3596830196848</v>
      </c>
      <c r="X20">
        <f t="shared" si="8"/>
        <v>0.49923257403874505</v>
      </c>
      <c r="Z20" s="3">
        <v>3454.2840000000001</v>
      </c>
      <c r="AA20" s="3">
        <v>7.8837025898690296</v>
      </c>
      <c r="AB20" s="3">
        <v>48.548284472574402</v>
      </c>
      <c r="AD20">
        <f t="shared" si="27"/>
        <v>1620.105</v>
      </c>
      <c r="AE20">
        <f t="shared" si="10"/>
        <v>1503.1401080963738</v>
      </c>
      <c r="AH20" s="5">
        <v>65803.535000000003</v>
      </c>
      <c r="AI20" s="5">
        <v>1.69972809451938</v>
      </c>
      <c r="AJ20" s="5">
        <v>0.45777407151956001</v>
      </c>
      <c r="AL20">
        <f t="shared" si="28"/>
        <v>64302.740000000005</v>
      </c>
      <c r="AM20">
        <f t="shared" si="12"/>
        <v>59660.347665424779</v>
      </c>
      <c r="AN20">
        <f t="shared" si="13"/>
        <v>0.43480732350485585</v>
      </c>
      <c r="AP20" s="3">
        <v>27646.644</v>
      </c>
      <c r="AQ20" s="3">
        <v>2.5829657815101101</v>
      </c>
      <c r="AR20" s="3">
        <v>0.51761598895917205</v>
      </c>
      <c r="AT20">
        <f t="shared" si="29"/>
        <v>27629.626</v>
      </c>
      <c r="AU20">
        <f t="shared" si="15"/>
        <v>25634.881080116647</v>
      </c>
      <c r="AV20">
        <f t="shared" si="16"/>
        <v>0.25575290652895399</v>
      </c>
      <c r="AX20" s="5">
        <v>7079045.7019999996</v>
      </c>
      <c r="AY20" s="5">
        <v>0.54174012963436802</v>
      </c>
      <c r="AZ20" s="5">
        <v>81.964117619912599</v>
      </c>
      <c r="BB20">
        <f t="shared" si="30"/>
        <v>7076183.1619999995</v>
      </c>
      <c r="BC20">
        <f t="shared" si="18"/>
        <v>6565311.9538785573</v>
      </c>
      <c r="BD20">
        <f t="shared" si="19"/>
        <v>76.814226674605791</v>
      </c>
      <c r="BF20" s="3">
        <v>4335793.1090000002</v>
      </c>
      <c r="BG20" s="3">
        <v>0.81583954799835001</v>
      </c>
      <c r="BH20" s="3">
        <v>52.887551264117</v>
      </c>
      <c r="BJ20">
        <f t="shared" si="31"/>
        <v>4335682.9780000001</v>
      </c>
      <c r="BK20">
        <f t="shared" si="21"/>
        <v>4022664.5681746104</v>
      </c>
      <c r="BL20">
        <f t="shared" si="22"/>
        <v>25.21082575425455</v>
      </c>
      <c r="BN20" s="5">
        <v>835311.77099999995</v>
      </c>
      <c r="BO20" s="5">
        <v>0.71795602678673798</v>
      </c>
      <c r="BP20" s="5">
        <v>103.289315220483</v>
      </c>
      <c r="BQ20" s="3">
        <v>710786.36600000004</v>
      </c>
      <c r="BR20" s="3">
        <v>1.22081921315935</v>
      </c>
      <c r="BS20" s="3">
        <v>101.614436764033</v>
      </c>
      <c r="BT20" s="5">
        <v>348460.24200000003</v>
      </c>
      <c r="BU20" s="5">
        <v>0.73729291242984096</v>
      </c>
      <c r="BV20" s="5">
        <v>109.656210428001</v>
      </c>
      <c r="BW20" s="3">
        <v>62568.123</v>
      </c>
      <c r="BX20" s="3">
        <v>1.71201826196804</v>
      </c>
      <c r="BY20" s="3">
        <v>109.21284310347799</v>
      </c>
      <c r="BZ20" s="5">
        <v>592387.44799999997</v>
      </c>
      <c r="CA20" s="5">
        <v>0.56483134888484099</v>
      </c>
      <c r="CB20" s="5">
        <v>109.87258801606799</v>
      </c>
      <c r="CC20" s="3">
        <v>104512.584</v>
      </c>
      <c r="CD20" s="3">
        <v>1.6964340890556799</v>
      </c>
      <c r="CE20" s="3">
        <v>107.91858408618501</v>
      </c>
      <c r="CG20" s="10">
        <f t="shared" si="23"/>
        <v>106.92732960304134</v>
      </c>
      <c r="CI20">
        <v>99.207617887712303</v>
      </c>
    </row>
    <row r="21" spans="1:87" s="28" customFormat="1" x14ac:dyDescent="0.25">
      <c r="A21" s="26" t="s">
        <v>47</v>
      </c>
      <c r="B21" s="27">
        <v>12647.891</v>
      </c>
      <c r="C21" s="27">
        <v>3.86327630254097</v>
      </c>
      <c r="D21" s="27">
        <v>1.6936640646196498E-2</v>
      </c>
      <c r="F21" s="28">
        <f t="shared" si="24"/>
        <v>2844.0810000000001</v>
      </c>
      <c r="G21" s="28">
        <f t="shared" si="1"/>
        <v>2642.7759536631265</v>
      </c>
      <c r="H21" s="28">
        <f t="shared" si="2"/>
        <v>0.15368550556310343</v>
      </c>
      <c r="J21" s="27">
        <v>2435.9409999999998</v>
      </c>
      <c r="K21" s="27">
        <v>6.6564348904563504</v>
      </c>
      <c r="L21" s="27" t="s">
        <v>17</v>
      </c>
      <c r="N21" s="28">
        <f t="shared" si="25"/>
        <v>-63.083000000000084</v>
      </c>
      <c r="O21" s="28">
        <f t="shared" si="4"/>
        <v>-58.617963231332453</v>
      </c>
      <c r="P21" s="28">
        <f t="shared" si="5"/>
        <v>-9.1670779481002834E-4</v>
      </c>
      <c r="R21" s="27">
        <v>4959.348</v>
      </c>
      <c r="S21" s="27">
        <v>4.8302763435370801</v>
      </c>
      <c r="T21" s="27">
        <v>8.7659914066309602E-2</v>
      </c>
      <c r="V21" s="28">
        <f t="shared" si="26"/>
        <v>888.27</v>
      </c>
      <c r="W21" s="28">
        <f t="shared" si="7"/>
        <v>825.39793921493288</v>
      </c>
      <c r="X21" s="28">
        <f t="shared" si="8"/>
        <v>5.4417058228832603E-2</v>
      </c>
      <c r="Z21" s="27">
        <v>3529.3960000000002</v>
      </c>
      <c r="AA21" s="27">
        <v>5.9929975601754402</v>
      </c>
      <c r="AB21" s="27">
        <v>47.372904130166198</v>
      </c>
      <c r="AD21" s="28">
        <f t="shared" si="27"/>
        <v>1695.2170000000001</v>
      </c>
      <c r="AE21" s="28">
        <f t="shared" si="10"/>
        <v>1575.2289487679657</v>
      </c>
      <c r="AH21" s="27">
        <v>1069.2539999999999</v>
      </c>
      <c r="AI21" s="27">
        <v>9.4341066296828995</v>
      </c>
      <c r="AJ21" s="27">
        <v>5.7271753423306104E-4</v>
      </c>
      <c r="AL21" s="28">
        <f t="shared" si="28"/>
        <v>-431.54100000000017</v>
      </c>
      <c r="AM21" s="28">
        <f t="shared" si="12"/>
        <v>-400.99637732530812</v>
      </c>
      <c r="AN21" s="28">
        <f t="shared" si="13"/>
        <v>-2.9224798108410267E-3</v>
      </c>
      <c r="AP21" s="27">
        <v>43.048999999999999</v>
      </c>
      <c r="AQ21" s="27">
        <v>55.9558150413813</v>
      </c>
      <c r="AR21" s="27">
        <v>1.50139284033409E-4</v>
      </c>
      <c r="AT21" s="28">
        <f t="shared" si="29"/>
        <v>26.030999999999999</v>
      </c>
      <c r="AU21" s="28">
        <f t="shared" si="15"/>
        <v>24.188516729940126</v>
      </c>
      <c r="AV21" s="28">
        <f t="shared" si="16"/>
        <v>2.4132288497740392E-4</v>
      </c>
      <c r="AX21" s="27">
        <v>3319.145</v>
      </c>
      <c r="AY21" s="27">
        <v>7.8089367468375102</v>
      </c>
      <c r="AZ21" s="27" t="s">
        <v>17</v>
      </c>
      <c r="BB21" s="28">
        <f t="shared" si="30"/>
        <v>456.60500000000002</v>
      </c>
      <c r="BC21" s="28">
        <f t="shared" si="18"/>
        <v>424.28633865292585</v>
      </c>
      <c r="BD21" s="28">
        <f t="shared" si="19"/>
        <v>4.964155126394359E-3</v>
      </c>
      <c r="BF21" s="27">
        <v>240.28299999999999</v>
      </c>
      <c r="BG21" s="27">
        <v>42.629124527446798</v>
      </c>
      <c r="BH21" s="27">
        <v>2.7722240311229699E-3</v>
      </c>
      <c r="BJ21" s="28">
        <f t="shared" si="31"/>
        <v>130.15199999999999</v>
      </c>
      <c r="BK21" s="28">
        <f t="shared" si="21"/>
        <v>120.93979599074822</v>
      </c>
      <c r="BL21" s="28">
        <f t="shared" si="22"/>
        <v>7.5795335947222836E-4</v>
      </c>
      <c r="BN21" s="27">
        <v>838831.20299999998</v>
      </c>
      <c r="BO21" s="27">
        <v>0.67040422221911999</v>
      </c>
      <c r="BP21" s="27">
        <v>103.724505689319</v>
      </c>
      <c r="BQ21" s="27">
        <v>716858.08499999996</v>
      </c>
      <c r="BR21" s="27">
        <v>1.2154579969967201</v>
      </c>
      <c r="BS21" s="27">
        <v>102.482453281917</v>
      </c>
      <c r="BT21" s="27">
        <v>351184.614</v>
      </c>
      <c r="BU21" s="27">
        <v>0.99576771252871699</v>
      </c>
      <c r="BV21" s="27">
        <v>110.51353724268</v>
      </c>
      <c r="BW21" s="27">
        <v>62996.66</v>
      </c>
      <c r="BX21" s="27">
        <v>1.9844837032209901</v>
      </c>
      <c r="BY21" s="27">
        <v>109.960855700004</v>
      </c>
      <c r="BZ21" s="27">
        <v>599100.71499999997</v>
      </c>
      <c r="CA21" s="27">
        <v>0.69466326033468595</v>
      </c>
      <c r="CB21" s="27">
        <v>111.117725842372</v>
      </c>
      <c r="CC21" s="27">
        <v>105217.60000000001</v>
      </c>
      <c r="CD21" s="27">
        <v>0.99255389475163402</v>
      </c>
      <c r="CE21" s="27">
        <v>108.646576118973</v>
      </c>
      <c r="CG21" s="29">
        <f t="shared" si="23"/>
        <v>107.74094231254418</v>
      </c>
      <c r="CI21" s="28">
        <v>100.11500079238174</v>
      </c>
    </row>
    <row r="22" spans="1:87" x14ac:dyDescent="0.25">
      <c r="A22" s="2" t="s">
        <v>59</v>
      </c>
      <c r="B22" s="5">
        <v>27132.433000000001</v>
      </c>
      <c r="C22" s="5">
        <v>2.4329421452214501</v>
      </c>
      <c r="D22" s="5">
        <v>0.78955019378393099</v>
      </c>
      <c r="F22">
        <f t="shared" si="24"/>
        <v>17328.623</v>
      </c>
      <c r="G22">
        <f t="shared" si="1"/>
        <v>16527.080545953635</v>
      </c>
      <c r="H22">
        <f t="shared" si="2"/>
        <v>0.96110028762233279</v>
      </c>
      <c r="J22" s="3">
        <v>54438.387000000002</v>
      </c>
      <c r="K22" s="3">
        <v>1.3722206276739399</v>
      </c>
      <c r="L22" s="3">
        <v>0.79708467152112195</v>
      </c>
      <c r="N22">
        <f t="shared" si="25"/>
        <v>51939.363000000005</v>
      </c>
      <c r="O22">
        <f t="shared" si="4"/>
        <v>49536.88679166972</v>
      </c>
      <c r="P22">
        <f t="shared" si="5"/>
        <v>0.77469171136728576</v>
      </c>
      <c r="R22" s="5">
        <v>17005.466</v>
      </c>
      <c r="S22" s="5">
        <v>3.1417273901490899</v>
      </c>
      <c r="T22" s="5">
        <v>0.87872302514925604</v>
      </c>
      <c r="V22">
        <f t="shared" si="26"/>
        <v>12934.388000000001</v>
      </c>
      <c r="W22">
        <f t="shared" si="7"/>
        <v>12336.10266024116</v>
      </c>
      <c r="X22">
        <f t="shared" si="8"/>
        <v>0.8132979074526081</v>
      </c>
      <c r="Z22" s="3">
        <v>2487.9949999999999</v>
      </c>
      <c r="AA22" s="3">
        <v>3.7621512207465</v>
      </c>
      <c r="AB22" s="3">
        <v>63.669131949477901</v>
      </c>
      <c r="AD22">
        <f t="shared" si="27"/>
        <v>653.8159999999998</v>
      </c>
      <c r="AE22">
        <f t="shared" si="10"/>
        <v>623.57347691349844</v>
      </c>
      <c r="AH22" s="5">
        <v>97696.671000000002</v>
      </c>
      <c r="AI22" s="5">
        <v>1.2571230039768599</v>
      </c>
      <c r="AJ22" s="5">
        <v>0.68302697827599901</v>
      </c>
      <c r="AL22">
        <f t="shared" si="28"/>
        <v>96195.876000000004</v>
      </c>
      <c r="AM22">
        <f t="shared" si="12"/>
        <v>91746.296912372563</v>
      </c>
      <c r="AN22">
        <f t="shared" si="13"/>
        <v>0.66865117893151838</v>
      </c>
      <c r="AP22" s="3">
        <v>43627.328000000001</v>
      </c>
      <c r="AQ22" s="3">
        <v>1.78860902474497</v>
      </c>
      <c r="AR22" s="3">
        <v>0.81719501931553995</v>
      </c>
      <c r="AT22">
        <f t="shared" si="29"/>
        <v>43610.310000000005</v>
      </c>
      <c r="AU22">
        <f t="shared" si="15"/>
        <v>41593.097501400276</v>
      </c>
      <c r="AV22">
        <f t="shared" si="16"/>
        <v>0.41496410864086952</v>
      </c>
      <c r="AX22" s="5">
        <v>3933.02</v>
      </c>
      <c r="AY22" s="5">
        <v>6.4413329966849098</v>
      </c>
      <c r="AZ22" s="5" t="s">
        <v>17</v>
      </c>
      <c r="BB22">
        <f t="shared" si="30"/>
        <v>1070.48</v>
      </c>
      <c r="BC22">
        <f t="shared" si="18"/>
        <v>1020.9645153473791</v>
      </c>
      <c r="BD22">
        <f t="shared" si="19"/>
        <v>1.194529677486111E-2</v>
      </c>
      <c r="BF22" s="3">
        <v>310113.79800000001</v>
      </c>
      <c r="BG22" s="3">
        <v>0.80745571821317497</v>
      </c>
      <c r="BH22" s="3">
        <v>3.7825883233471198</v>
      </c>
      <c r="BJ22">
        <f t="shared" si="31"/>
        <v>310003.66700000002</v>
      </c>
      <c r="BK22">
        <f t="shared" si="21"/>
        <v>295664.32220552029</v>
      </c>
      <c r="BL22">
        <f t="shared" si="22"/>
        <v>1.8529861445185245</v>
      </c>
      <c r="BN22" s="5">
        <v>819617.84</v>
      </c>
      <c r="BO22" s="5">
        <v>0.95202118687884296</v>
      </c>
      <c r="BP22" s="5">
        <v>101.34870401113</v>
      </c>
      <c r="BQ22" s="3">
        <v>705906.96400000004</v>
      </c>
      <c r="BR22" s="3">
        <v>0.99061361731664299</v>
      </c>
      <c r="BS22" s="3">
        <v>100.916874585448</v>
      </c>
      <c r="BT22" s="5">
        <v>339689.07900000003</v>
      </c>
      <c r="BU22" s="5">
        <v>0.84233659736882005</v>
      </c>
      <c r="BV22" s="5">
        <v>106.89603184892999</v>
      </c>
      <c r="BW22" s="3">
        <v>61916.639000000003</v>
      </c>
      <c r="BX22" s="3">
        <v>1.6729133505562399</v>
      </c>
      <c r="BY22" s="3">
        <v>108.075675861359</v>
      </c>
      <c r="BZ22" s="5">
        <v>578842.33900000004</v>
      </c>
      <c r="CA22" s="5">
        <v>0.64065319183131997</v>
      </c>
      <c r="CB22" s="5">
        <v>107.360319760192</v>
      </c>
      <c r="CC22" s="3">
        <v>102878.76</v>
      </c>
      <c r="CD22" s="3">
        <v>1.1689429604916599</v>
      </c>
      <c r="CE22" s="3">
        <v>106.23151477856899</v>
      </c>
      <c r="CG22" s="10">
        <f t="shared" si="23"/>
        <v>105.13818680760467</v>
      </c>
      <c r="CI22">
        <v>100.27497752272654</v>
      </c>
    </row>
    <row r="23" spans="1:87" x14ac:dyDescent="0.25">
      <c r="A23" s="2" t="s">
        <v>70</v>
      </c>
      <c r="B23" s="5">
        <v>81885.489000000001</v>
      </c>
      <c r="C23" s="5">
        <v>1.3977169762916899</v>
      </c>
      <c r="D23" s="5">
        <v>3.71010875485609</v>
      </c>
      <c r="F23">
        <f t="shared" si="24"/>
        <v>72081.679000000004</v>
      </c>
      <c r="G23">
        <f t="shared" si="1"/>
        <v>69609.783096911109</v>
      </c>
      <c r="H23">
        <f t="shared" si="2"/>
        <v>4.0480218130327463</v>
      </c>
      <c r="J23" s="3">
        <v>261341.02900000001</v>
      </c>
      <c r="K23" s="3">
        <v>0.78119495592654897</v>
      </c>
      <c r="L23" s="3">
        <v>3.9746319673325501</v>
      </c>
      <c r="N23">
        <f t="shared" si="25"/>
        <v>258842.005</v>
      </c>
      <c r="O23">
        <f t="shared" si="4"/>
        <v>249965.54012593935</v>
      </c>
      <c r="P23">
        <f t="shared" si="5"/>
        <v>3.9091320550159412</v>
      </c>
      <c r="R23" s="5">
        <v>64919.817999999999</v>
      </c>
      <c r="S23" s="5">
        <v>2.1330668069665202</v>
      </c>
      <c r="T23" s="5">
        <v>4.0252368114697399</v>
      </c>
      <c r="V23">
        <f t="shared" si="26"/>
        <v>60848.74</v>
      </c>
      <c r="W23">
        <f t="shared" si="7"/>
        <v>58762.055100302787</v>
      </c>
      <c r="X23">
        <f t="shared" si="8"/>
        <v>3.8740806368870508</v>
      </c>
      <c r="Z23" s="3">
        <v>3219.9760000000001</v>
      </c>
      <c r="AA23" s="3">
        <v>7.7669190889422399</v>
      </c>
      <c r="AB23" s="3">
        <v>52.214822672448598</v>
      </c>
      <c r="AD23">
        <f t="shared" si="27"/>
        <v>1385.797</v>
      </c>
      <c r="AE23">
        <f t="shared" si="10"/>
        <v>1338.2738849125603</v>
      </c>
      <c r="AH23" s="5">
        <v>558266.14199999999</v>
      </c>
      <c r="AI23" s="5">
        <v>0.77847949185410004</v>
      </c>
      <c r="AJ23" s="5">
        <v>3.9359091064563598</v>
      </c>
      <c r="AL23">
        <f t="shared" si="28"/>
        <v>556765.34699999995</v>
      </c>
      <c r="AM23">
        <f t="shared" si="12"/>
        <v>537672.20156659291</v>
      </c>
      <c r="AN23">
        <f t="shared" si="13"/>
        <v>3.9185794256043094</v>
      </c>
      <c r="AP23" s="3">
        <v>205566.60500000001</v>
      </c>
      <c r="AQ23" s="3">
        <v>0.63879279142314704</v>
      </c>
      <c r="AR23" s="3">
        <v>3.8529606711656901</v>
      </c>
      <c r="AT23">
        <f t="shared" si="29"/>
        <v>205549.587</v>
      </c>
      <c r="AU23">
        <f t="shared" si="15"/>
        <v>198500.67819216111</v>
      </c>
      <c r="AV23">
        <f t="shared" si="16"/>
        <v>1.9803924674724005</v>
      </c>
      <c r="AX23" s="5">
        <v>31438.834999999999</v>
      </c>
      <c r="AY23" s="5">
        <v>1.8933090186432899</v>
      </c>
      <c r="AZ23" s="5">
        <v>0.25883002096499402</v>
      </c>
      <c r="BB23">
        <f t="shared" si="30"/>
        <v>28576.294999999998</v>
      </c>
      <c r="BC23">
        <f t="shared" si="18"/>
        <v>27596.328557542969</v>
      </c>
      <c r="BD23">
        <f t="shared" si="19"/>
        <v>0.32287736700061975</v>
      </c>
      <c r="BF23" s="3">
        <v>491099.75400000002</v>
      </c>
      <c r="BG23" s="3">
        <v>0.85019640675891495</v>
      </c>
      <c r="BH23" s="3">
        <v>5.9902427278834196</v>
      </c>
      <c r="BJ23">
        <f t="shared" si="31"/>
        <v>490989.62300000002</v>
      </c>
      <c r="BK23">
        <f t="shared" si="21"/>
        <v>474152.12345239846</v>
      </c>
      <c r="BL23">
        <f t="shared" si="22"/>
        <v>2.9716041103552775</v>
      </c>
      <c r="BN23" s="5">
        <v>811991.93200000003</v>
      </c>
      <c r="BO23" s="5">
        <v>0.70551109652091204</v>
      </c>
      <c r="BP23" s="5">
        <v>100.40573296415</v>
      </c>
      <c r="BQ23" s="3">
        <v>693010.74100000004</v>
      </c>
      <c r="BR23" s="3">
        <v>1.0075480302598401</v>
      </c>
      <c r="BS23" s="3">
        <v>99.073222963508798</v>
      </c>
      <c r="BT23" s="5">
        <v>332726.03100000002</v>
      </c>
      <c r="BU23" s="5">
        <v>0.93921926535741995</v>
      </c>
      <c r="BV23" s="5">
        <v>104.704845123219</v>
      </c>
      <c r="BW23" s="3">
        <v>59270.909</v>
      </c>
      <c r="BX23" s="3">
        <v>1.8637028145947301</v>
      </c>
      <c r="BY23" s="3">
        <v>103.45754634860199</v>
      </c>
      <c r="BZ23" s="5">
        <v>564981.81400000001</v>
      </c>
      <c r="CA23" s="5">
        <v>0.84978118699023297</v>
      </c>
      <c r="CB23" s="5">
        <v>104.78954997404399</v>
      </c>
      <c r="CC23" s="3">
        <v>99631.05</v>
      </c>
      <c r="CD23" s="3">
        <v>1.1227685997950501</v>
      </c>
      <c r="CE23" s="3">
        <v>102.877963930352</v>
      </c>
      <c r="CG23" s="10">
        <f t="shared" si="23"/>
        <v>102.5514768839793</v>
      </c>
      <c r="CI23">
        <v>99.034680673319116</v>
      </c>
    </row>
    <row r="24" spans="1:87" x14ac:dyDescent="0.25">
      <c r="A24" s="2" t="s">
        <v>5</v>
      </c>
      <c r="B24" s="5">
        <v>25166.28</v>
      </c>
      <c r="C24" s="5">
        <v>1.9029653210487201</v>
      </c>
      <c r="D24" s="5">
        <v>0.68467449558495297</v>
      </c>
      <c r="F24">
        <f t="shared" si="24"/>
        <v>15362.47</v>
      </c>
      <c r="G24">
        <f t="shared" si="1"/>
        <v>14880.224520874981</v>
      </c>
      <c r="H24">
        <f t="shared" si="2"/>
        <v>0.86533057227698196</v>
      </c>
      <c r="J24" s="3">
        <v>49397.919000000002</v>
      </c>
      <c r="K24" s="3">
        <v>1.61011119324781</v>
      </c>
      <c r="L24" s="3">
        <v>0.71967471044858899</v>
      </c>
      <c r="N24">
        <f t="shared" si="25"/>
        <v>46898.895000000004</v>
      </c>
      <c r="O24">
        <f t="shared" si="4"/>
        <v>45426.685121659546</v>
      </c>
      <c r="P24">
        <f t="shared" si="5"/>
        <v>0.71041356689696522</v>
      </c>
      <c r="R24" s="5">
        <v>15795.877</v>
      </c>
      <c r="S24" s="5">
        <v>3.8635607738276199</v>
      </c>
      <c r="T24" s="5">
        <v>0.79928986357208098</v>
      </c>
      <c r="V24">
        <f t="shared" si="26"/>
        <v>11724.799000000001</v>
      </c>
      <c r="W24">
        <f t="shared" si="7"/>
        <v>11356.74416823144</v>
      </c>
      <c r="X24">
        <f t="shared" si="8"/>
        <v>0.74873049632327537</v>
      </c>
      <c r="Z24" s="3">
        <v>2597.1439999999998</v>
      </c>
      <c r="AA24" s="3">
        <v>6.11000659202334</v>
      </c>
      <c r="AB24" s="3">
        <v>61.961128048722998</v>
      </c>
      <c r="AD24">
        <f t="shared" si="27"/>
        <v>762.96499999999969</v>
      </c>
      <c r="AE24">
        <f t="shared" si="10"/>
        <v>739.01465725038838</v>
      </c>
      <c r="AH24" s="5">
        <v>84270.612999999998</v>
      </c>
      <c r="AI24" s="5">
        <v>1.3417569102040501</v>
      </c>
      <c r="AJ24" s="5">
        <v>0.58820223006746497</v>
      </c>
      <c r="AL24">
        <f t="shared" si="28"/>
        <v>82769.817999999999</v>
      </c>
      <c r="AM24">
        <f t="shared" si="12"/>
        <v>80171.578879695735</v>
      </c>
      <c r="AN24">
        <f t="shared" si="13"/>
        <v>0.58429410819610483</v>
      </c>
      <c r="AP24" s="3">
        <v>39549.177000000003</v>
      </c>
      <c r="AQ24" s="3">
        <v>2.4438696296448299</v>
      </c>
      <c r="AR24" s="3">
        <v>0.74074469201873305</v>
      </c>
      <c r="AT24">
        <f t="shared" si="29"/>
        <v>39532.159000000007</v>
      </c>
      <c r="AU24">
        <f t="shared" si="15"/>
        <v>38291.199378415622</v>
      </c>
      <c r="AV24">
        <f t="shared" si="16"/>
        <v>0.38202188279723864</v>
      </c>
      <c r="AX24" s="5">
        <v>2471233.2230000002</v>
      </c>
      <c r="AY24" s="5">
        <v>0.85849755451377396</v>
      </c>
      <c r="AZ24" s="5">
        <v>28.544190699531701</v>
      </c>
      <c r="BB24">
        <f t="shared" si="30"/>
        <v>2468370.6830000002</v>
      </c>
      <c r="BC24">
        <f t="shared" si="18"/>
        <v>2390885.708078553</v>
      </c>
      <c r="BD24">
        <f t="shared" si="19"/>
        <v>27.973390757909829</v>
      </c>
      <c r="BF24" s="3">
        <v>367618.51199999999</v>
      </c>
      <c r="BG24" s="3">
        <v>0.71888637529121602</v>
      </c>
      <c r="BH24" s="3">
        <v>4.4840269208463601</v>
      </c>
      <c r="BJ24">
        <f t="shared" si="31"/>
        <v>367508.38099999999</v>
      </c>
      <c r="BK24">
        <f t="shared" si="21"/>
        <v>355971.87318076222</v>
      </c>
      <c r="BL24">
        <f t="shared" si="22"/>
        <v>2.2309453637214749</v>
      </c>
      <c r="BN24" s="5">
        <v>819831.00899999996</v>
      </c>
      <c r="BO24" s="5">
        <v>0.74044971507883095</v>
      </c>
      <c r="BP24" s="5">
        <v>101.375063127331</v>
      </c>
      <c r="BQ24" s="3">
        <v>694209.36199999996</v>
      </c>
      <c r="BR24" s="3">
        <v>0.68070985891511004</v>
      </c>
      <c r="BS24" s="3">
        <v>99.244578526353905</v>
      </c>
      <c r="BT24" s="5">
        <v>333921.13900000002</v>
      </c>
      <c r="BU24" s="5">
        <v>1.00711650332139</v>
      </c>
      <c r="BV24" s="5">
        <v>105.08093111105001</v>
      </c>
      <c r="BW24" s="3">
        <v>59528.154999999999</v>
      </c>
      <c r="BX24" s="3">
        <v>1.89564155277935</v>
      </c>
      <c r="BY24" s="3">
        <v>103.90656999978199</v>
      </c>
      <c r="BZ24" s="5">
        <v>570428.17700000003</v>
      </c>
      <c r="CA24" s="5">
        <v>0.819753873938594</v>
      </c>
      <c r="CB24" s="5">
        <v>105.799709794454</v>
      </c>
      <c r="CC24" s="3">
        <v>100227.421</v>
      </c>
      <c r="CD24" s="3">
        <v>1.5210226674048299</v>
      </c>
      <c r="CE24" s="3">
        <v>103.493770290188</v>
      </c>
      <c r="CG24" s="10">
        <f t="shared" si="23"/>
        <v>103.15010380819315</v>
      </c>
      <c r="CI24">
        <v>99.91210423958357</v>
      </c>
    </row>
    <row r="25" spans="1:87" x14ac:dyDescent="0.25">
      <c r="A25" s="2" t="s">
        <v>78</v>
      </c>
      <c r="B25" s="5">
        <v>28645.423999999999</v>
      </c>
      <c r="C25" s="5">
        <v>3.0770252750416698</v>
      </c>
      <c r="D25" s="5">
        <v>0.87025397802339199</v>
      </c>
      <c r="F25">
        <f t="shared" si="24"/>
        <v>18841.614000000001</v>
      </c>
      <c r="G25">
        <f t="shared" si="1"/>
        <v>18382.446608569557</v>
      </c>
      <c r="H25">
        <f t="shared" si="2"/>
        <v>1.0689954994515909</v>
      </c>
      <c r="J25" s="3">
        <v>48906.019</v>
      </c>
      <c r="K25" s="3">
        <v>1.26144949302079</v>
      </c>
      <c r="L25" s="3">
        <v>0.71212026116896299</v>
      </c>
      <c r="N25">
        <f t="shared" si="25"/>
        <v>46406.995000000003</v>
      </c>
      <c r="O25">
        <f t="shared" si="4"/>
        <v>45276.063284793672</v>
      </c>
      <c r="P25">
        <f t="shared" si="5"/>
        <v>0.70805803960955949</v>
      </c>
      <c r="R25" s="5">
        <v>15812.886</v>
      </c>
      <c r="S25" s="5">
        <v>2.02521704763697</v>
      </c>
      <c r="T25" s="5">
        <v>0.80040683689547099</v>
      </c>
      <c r="V25">
        <f t="shared" si="26"/>
        <v>11741.808000000001</v>
      </c>
      <c r="W25">
        <f t="shared" si="7"/>
        <v>11455.661847656729</v>
      </c>
      <c r="X25">
        <f t="shared" si="8"/>
        <v>0.75525196780437298</v>
      </c>
      <c r="Z25" s="3">
        <v>1959.345</v>
      </c>
      <c r="AA25" s="3">
        <v>7.7541653288978303</v>
      </c>
      <c r="AB25" s="3">
        <v>71.941642573799399</v>
      </c>
      <c r="AD25">
        <f t="shared" si="27"/>
        <v>125.16599999999994</v>
      </c>
      <c r="AE25">
        <f t="shared" si="10"/>
        <v>122.11572279361077</v>
      </c>
      <c r="AH25" s="5">
        <v>88237.551999999996</v>
      </c>
      <c r="AI25" s="5">
        <v>2.1053942792688298</v>
      </c>
      <c r="AJ25" s="5">
        <v>0.61621968625852397</v>
      </c>
      <c r="AL25">
        <f t="shared" si="28"/>
        <v>86736.756999999998</v>
      </c>
      <c r="AM25">
        <f t="shared" si="12"/>
        <v>84622.994853464857</v>
      </c>
      <c r="AN25">
        <f t="shared" si="13"/>
        <v>0.61673622999223721</v>
      </c>
      <c r="AP25" s="3">
        <v>38152.678999999996</v>
      </c>
      <c r="AQ25" s="3">
        <v>1.6561340961601001</v>
      </c>
      <c r="AR25" s="3">
        <v>0.71456549238406097</v>
      </c>
      <c r="AT25">
        <f t="shared" si="29"/>
        <v>38135.661</v>
      </c>
      <c r="AU25">
        <f t="shared" si="15"/>
        <v>37206.300490765192</v>
      </c>
      <c r="AV25">
        <f t="shared" si="16"/>
        <v>0.37119811330365443</v>
      </c>
      <c r="AX25" s="5">
        <v>4908.3789999999999</v>
      </c>
      <c r="AY25" s="5">
        <v>6.4810457903438596</v>
      </c>
      <c r="AZ25" s="5" t="s">
        <v>17</v>
      </c>
      <c r="BB25">
        <f t="shared" si="30"/>
        <v>2045.8389999999999</v>
      </c>
      <c r="BC25">
        <f t="shared" si="18"/>
        <v>1995.9822012715751</v>
      </c>
      <c r="BD25">
        <f t="shared" si="19"/>
        <v>2.3353015107892536E-2</v>
      </c>
      <c r="BF25" s="3">
        <v>424160.76799999998</v>
      </c>
      <c r="BG25" s="3">
        <v>0.99761054656423898</v>
      </c>
      <c r="BH25" s="3">
        <v>5.1737255210008302</v>
      </c>
      <c r="BJ25">
        <f t="shared" si="31"/>
        <v>424050.63699999999</v>
      </c>
      <c r="BK25">
        <f t="shared" si="21"/>
        <v>413716.58468231064</v>
      </c>
      <c r="BL25">
        <f t="shared" si="22"/>
        <v>2.5928427666053149</v>
      </c>
      <c r="BN25" s="5">
        <v>811786.04599999997</v>
      </c>
      <c r="BO25" s="5">
        <v>0.79839523266271495</v>
      </c>
      <c r="BP25" s="5">
        <v>100.380274417184</v>
      </c>
      <c r="BQ25" s="3">
        <v>690034.19799999997</v>
      </c>
      <c r="BR25" s="3">
        <v>1.2863126417161499</v>
      </c>
      <c r="BS25" s="3">
        <v>98.6476946262799</v>
      </c>
      <c r="BT25" s="5">
        <v>330371.72499999998</v>
      </c>
      <c r="BU25" s="5">
        <v>0.82552709827934301</v>
      </c>
      <c r="BV25" s="5">
        <v>103.963973588877</v>
      </c>
      <c r="BW25" s="3">
        <v>59287.311000000002</v>
      </c>
      <c r="BX25" s="3">
        <v>2.3481677025057599</v>
      </c>
      <c r="BY25" s="3">
        <v>103.48617608794299</v>
      </c>
      <c r="BZ25" s="5">
        <v>563581.45700000005</v>
      </c>
      <c r="CA25" s="5">
        <v>0.93583531939655296</v>
      </c>
      <c r="CB25" s="5">
        <v>104.529819879735</v>
      </c>
      <c r="CC25" s="3">
        <v>98717.987999999998</v>
      </c>
      <c r="CD25" s="3">
        <v>1.79555296025719</v>
      </c>
      <c r="CE25" s="3">
        <v>101.935145807867</v>
      </c>
      <c r="CG25" s="10">
        <f t="shared" si="23"/>
        <v>102.15718073464764</v>
      </c>
      <c r="CI25">
        <v>99.667625105612004</v>
      </c>
    </row>
    <row r="26" spans="1:87" x14ac:dyDescent="0.25">
      <c r="A26" s="2" t="s">
        <v>58</v>
      </c>
      <c r="B26" s="5">
        <v>27283.846000000001</v>
      </c>
      <c r="C26" s="5">
        <v>3.3845096018745</v>
      </c>
      <c r="D26" s="5">
        <v>0.79762664769743696</v>
      </c>
      <c r="F26">
        <f t="shared" si="24"/>
        <v>17480.036</v>
      </c>
      <c r="G26">
        <f t="shared" si="1"/>
        <v>16899.828983215004</v>
      </c>
      <c r="H26">
        <f t="shared" si="2"/>
        <v>0.9827767494309726</v>
      </c>
      <c r="J26" s="3">
        <v>55433.296999999999</v>
      </c>
      <c r="K26" s="3">
        <v>0.80155310668020296</v>
      </c>
      <c r="L26" s="3">
        <v>0.81236419405170301</v>
      </c>
      <c r="N26">
        <f t="shared" si="25"/>
        <v>52934.273000000001</v>
      </c>
      <c r="O26">
        <f t="shared" si="4"/>
        <v>51177.24935182144</v>
      </c>
      <c r="P26">
        <f t="shared" si="5"/>
        <v>0.80034482284219688</v>
      </c>
      <c r="R26" s="5">
        <v>17390.112000000001</v>
      </c>
      <c r="S26" s="5">
        <v>2.8554028247967</v>
      </c>
      <c r="T26" s="5">
        <v>0.90398255368995395</v>
      </c>
      <c r="V26">
        <f t="shared" si="26"/>
        <v>13319.034000000001</v>
      </c>
      <c r="W26">
        <f t="shared" si="7"/>
        <v>12876.941261541229</v>
      </c>
      <c r="X26">
        <f t="shared" si="8"/>
        <v>0.84895446080836168</v>
      </c>
      <c r="Z26" s="3">
        <v>2201.6489999999999</v>
      </c>
      <c r="AA26" s="3">
        <v>7.1608668170654797</v>
      </c>
      <c r="AB26" s="3">
        <v>68.149980010069896</v>
      </c>
      <c r="AD26">
        <f t="shared" si="27"/>
        <v>367.4699999999998</v>
      </c>
      <c r="AE26">
        <f t="shared" si="10"/>
        <v>355.27273264551707</v>
      </c>
      <c r="AH26" s="5">
        <v>103316.39200000001</v>
      </c>
      <c r="AI26" s="5">
        <v>1.87945039791541</v>
      </c>
      <c r="AJ26" s="5">
        <v>0.72271760294239196</v>
      </c>
      <c r="AL26">
        <f t="shared" si="28"/>
        <v>101815.59700000001</v>
      </c>
      <c r="AM26">
        <f t="shared" si="12"/>
        <v>98436.077427068143</v>
      </c>
      <c r="AN26">
        <f t="shared" si="13"/>
        <v>0.71740660316642357</v>
      </c>
      <c r="AP26" s="3">
        <v>44819.705000000002</v>
      </c>
      <c r="AQ26" s="3">
        <v>2.1570690247181101</v>
      </c>
      <c r="AR26" s="3">
        <v>0.83954770118317701</v>
      </c>
      <c r="AT26">
        <f t="shared" si="29"/>
        <v>44802.687000000005</v>
      </c>
      <c r="AU26">
        <f t="shared" si="15"/>
        <v>43315.571448966701</v>
      </c>
      <c r="AV26">
        <f t="shared" si="16"/>
        <v>0.43214880776756859</v>
      </c>
      <c r="AX26" s="5">
        <v>4195280.4119999995</v>
      </c>
      <c r="AY26" s="5">
        <v>0.69375448286750796</v>
      </c>
      <c r="AZ26" s="5">
        <v>48.531652269073597</v>
      </c>
      <c r="BB26">
        <f t="shared" si="30"/>
        <v>4192417.8719999995</v>
      </c>
      <c r="BC26">
        <f t="shared" si="18"/>
        <v>4053260.8206856181</v>
      </c>
      <c r="BD26">
        <f t="shared" si="19"/>
        <v>47.423199025220754</v>
      </c>
      <c r="BF26" s="3">
        <v>790107.92099999997</v>
      </c>
      <c r="BG26" s="3">
        <v>0.51525523353262803</v>
      </c>
      <c r="BH26" s="3">
        <v>9.6375240499207795</v>
      </c>
      <c r="BJ26">
        <f t="shared" si="31"/>
        <v>789997.78999999992</v>
      </c>
      <c r="BK26">
        <f t="shared" si="21"/>
        <v>763775.7466928442</v>
      </c>
      <c r="BL26">
        <f t="shared" si="22"/>
        <v>4.7867320127903694</v>
      </c>
      <c r="BN26" s="5">
        <v>813839.93900000001</v>
      </c>
      <c r="BO26" s="5">
        <v>0.86910397779787996</v>
      </c>
      <c r="BP26" s="5">
        <v>100.63424569937</v>
      </c>
      <c r="BQ26" s="3">
        <v>701218.48899999994</v>
      </c>
      <c r="BR26" s="3">
        <v>1.28297468165588</v>
      </c>
      <c r="BS26" s="3">
        <v>100.246607443032</v>
      </c>
      <c r="BT26" s="5">
        <v>332882.89399999997</v>
      </c>
      <c r="BU26" s="5">
        <v>1.05992830197406</v>
      </c>
      <c r="BV26" s="5">
        <v>104.754208006163</v>
      </c>
      <c r="BW26" s="3">
        <v>60038.927000000003</v>
      </c>
      <c r="BX26" s="3">
        <v>1.41206866308621</v>
      </c>
      <c r="BY26" s="3">
        <v>104.79812403118</v>
      </c>
      <c r="BZ26" s="5">
        <v>564673.85900000005</v>
      </c>
      <c r="CA26" s="5">
        <v>0.93558037695280305</v>
      </c>
      <c r="CB26" s="5">
        <v>104.732432266779</v>
      </c>
      <c r="CC26" s="3">
        <v>100539.674</v>
      </c>
      <c r="CD26" s="3">
        <v>0.78641579493033698</v>
      </c>
      <c r="CE26" s="3">
        <v>103.816199421178</v>
      </c>
      <c r="CG26" s="10">
        <f t="shared" si="23"/>
        <v>103.163636144617</v>
      </c>
      <c r="CI26">
        <v>99.739371711285102</v>
      </c>
    </row>
    <row r="27" spans="1:87" x14ac:dyDescent="0.25">
      <c r="A27" s="2" t="s">
        <v>50</v>
      </c>
      <c r="B27" s="5">
        <v>24345.370999999999</v>
      </c>
      <c r="C27" s="5">
        <v>2.557946379194</v>
      </c>
      <c r="D27" s="5">
        <v>0.64088675143034002</v>
      </c>
      <c r="F27">
        <f t="shared" si="24"/>
        <v>14541.561</v>
      </c>
      <c r="G27">
        <f t="shared" si="1"/>
        <v>14106.210417606982</v>
      </c>
      <c r="H27">
        <f t="shared" si="2"/>
        <v>0.82031928457821479</v>
      </c>
      <c r="J27" s="3">
        <v>47882.235999999997</v>
      </c>
      <c r="K27" s="3">
        <v>0.79206119919546303</v>
      </c>
      <c r="L27" s="3">
        <v>0.69639731596293897</v>
      </c>
      <c r="N27">
        <f t="shared" si="25"/>
        <v>45383.212</v>
      </c>
      <c r="O27">
        <f t="shared" si="4"/>
        <v>44024.512767155204</v>
      </c>
      <c r="P27">
        <f t="shared" si="5"/>
        <v>0.68848543674395102</v>
      </c>
      <c r="R27" s="5">
        <v>15713.643</v>
      </c>
      <c r="S27" s="5">
        <v>4.0577225976787696</v>
      </c>
      <c r="T27" s="5">
        <v>0.79388959405149395</v>
      </c>
      <c r="V27">
        <f t="shared" si="26"/>
        <v>11642.565000000001</v>
      </c>
      <c r="W27">
        <f t="shared" si="7"/>
        <v>11294.005622275796</v>
      </c>
      <c r="X27">
        <f t="shared" si="8"/>
        <v>0.74459425252345701</v>
      </c>
      <c r="Z27" s="3">
        <v>2034.442</v>
      </c>
      <c r="AA27" s="3">
        <v>10.4549776368611</v>
      </c>
      <c r="AB27" s="3">
        <v>70.766496956936294</v>
      </c>
      <c r="AD27">
        <f t="shared" si="27"/>
        <v>200.26299999999992</v>
      </c>
      <c r="AE27">
        <f t="shared" si="10"/>
        <v>194.26745291383958</v>
      </c>
      <c r="AH27" s="5">
        <v>91525.771999999997</v>
      </c>
      <c r="AI27" s="5">
        <v>1.4210286897328701</v>
      </c>
      <c r="AJ27" s="5">
        <v>0.63944352705783103</v>
      </c>
      <c r="AL27">
        <f t="shared" si="28"/>
        <v>90024.976999999999</v>
      </c>
      <c r="AM27">
        <f t="shared" si="12"/>
        <v>87329.776246321082</v>
      </c>
      <c r="AN27">
        <f t="shared" si="13"/>
        <v>0.63646337572294553</v>
      </c>
      <c r="AP27" s="3">
        <v>37817.033000000003</v>
      </c>
      <c r="AQ27" s="3">
        <v>2.6762264693496598</v>
      </c>
      <c r="AR27" s="3">
        <v>0.70827336476155101</v>
      </c>
      <c r="AT27">
        <f t="shared" si="29"/>
        <v>37800.015000000007</v>
      </c>
      <c r="AU27">
        <f t="shared" si="15"/>
        <v>36668.34429802277</v>
      </c>
      <c r="AV27">
        <f t="shared" si="16"/>
        <v>0.36583105661830706</v>
      </c>
      <c r="AX27" s="5">
        <v>7533955.7850000001</v>
      </c>
      <c r="AY27" s="5">
        <v>0.72659527593106799</v>
      </c>
      <c r="AZ27" s="5">
        <v>87.238043913562095</v>
      </c>
      <c r="BB27">
        <f t="shared" si="30"/>
        <v>7531093.2450000001</v>
      </c>
      <c r="BC27">
        <f t="shared" si="18"/>
        <v>7305624.6154445577</v>
      </c>
      <c r="BD27">
        <f t="shared" si="19"/>
        <v>85.475893476594806</v>
      </c>
      <c r="BF27" s="3">
        <v>955943.32</v>
      </c>
      <c r="BG27" s="3">
        <v>0.74016681171840504</v>
      </c>
      <c r="BH27" s="3">
        <v>11.660372988710201</v>
      </c>
      <c r="BJ27">
        <f t="shared" si="31"/>
        <v>955833.1889999999</v>
      </c>
      <c r="BK27">
        <f t="shared" si="21"/>
        <v>927217.10469503934</v>
      </c>
      <c r="BL27">
        <f t="shared" si="22"/>
        <v>5.8110509754579081</v>
      </c>
      <c r="BN27" s="5">
        <v>815053.99300000002</v>
      </c>
      <c r="BO27" s="5">
        <v>1.13366188755802</v>
      </c>
      <c r="BP27" s="5">
        <v>100.78436785813101</v>
      </c>
      <c r="BQ27" s="3">
        <v>699379.97499999998</v>
      </c>
      <c r="BR27" s="3">
        <v>1.23353767491697</v>
      </c>
      <c r="BS27" s="3">
        <v>99.983772400705405</v>
      </c>
      <c r="BT27" s="5">
        <v>330628.98700000002</v>
      </c>
      <c r="BU27" s="5">
        <v>0.94114520385282796</v>
      </c>
      <c r="BV27" s="5">
        <v>104.044930819019</v>
      </c>
      <c r="BW27" s="3">
        <v>60034.165999999997</v>
      </c>
      <c r="BX27" s="3">
        <v>1.62264263414696</v>
      </c>
      <c r="BY27" s="3">
        <v>104.78981369164801</v>
      </c>
      <c r="BZ27" s="5">
        <v>562172.82200000004</v>
      </c>
      <c r="CA27" s="5">
        <v>0.82533272995739904</v>
      </c>
      <c r="CB27" s="5">
        <v>104.268554429999</v>
      </c>
      <c r="CC27" s="3">
        <v>100530.689</v>
      </c>
      <c r="CD27" s="3">
        <v>1.2981447700925399</v>
      </c>
      <c r="CE27" s="3">
        <v>103.806921605618</v>
      </c>
      <c r="CG27" s="10">
        <f t="shared" si="23"/>
        <v>102.94639346752007</v>
      </c>
      <c r="CI27">
        <v>99.864346612210269</v>
      </c>
    </row>
    <row r="28" spans="1:87" x14ac:dyDescent="0.25">
      <c r="A28" s="2" t="s">
        <v>49</v>
      </c>
      <c r="B28" s="5">
        <v>44871.637000000002</v>
      </c>
      <c r="C28" s="5">
        <v>2.0858412593401598</v>
      </c>
      <c r="D28" s="5">
        <v>1.73576923421166</v>
      </c>
      <c r="F28">
        <f t="shared" si="24"/>
        <v>35067.827000000005</v>
      </c>
      <c r="G28">
        <f t="shared" si="1"/>
        <v>33944.235666099812</v>
      </c>
      <c r="H28">
        <f t="shared" si="2"/>
        <v>1.9739611343393704</v>
      </c>
      <c r="J28" s="3">
        <v>123567.43</v>
      </c>
      <c r="K28" s="3">
        <v>1.1752368944180001</v>
      </c>
      <c r="L28" s="3">
        <v>1.8587473043582701</v>
      </c>
      <c r="N28">
        <f t="shared" si="25"/>
        <v>121068.40599999999</v>
      </c>
      <c r="O28">
        <f t="shared" si="4"/>
        <v>117189.31158702968</v>
      </c>
      <c r="P28">
        <f t="shared" si="5"/>
        <v>1.8326865943173665</v>
      </c>
      <c r="R28" s="5">
        <v>33334.714999999997</v>
      </c>
      <c r="S28" s="5">
        <v>2.0454717229109298</v>
      </c>
      <c r="T28" s="5">
        <v>1.95105740835786</v>
      </c>
      <c r="V28">
        <f t="shared" si="26"/>
        <v>29263.636999999995</v>
      </c>
      <c r="W28">
        <f t="shared" si="7"/>
        <v>28326.014918894114</v>
      </c>
      <c r="X28">
        <f t="shared" si="8"/>
        <v>1.8674851607920697</v>
      </c>
      <c r="Z28" s="3">
        <v>2350.84</v>
      </c>
      <c r="AA28" s="3">
        <v>8.0085216615477393</v>
      </c>
      <c r="AB28" s="3">
        <v>65.815384091119498</v>
      </c>
      <c r="AD28">
        <f t="shared" si="27"/>
        <v>516.66100000000006</v>
      </c>
      <c r="AE28">
        <f t="shared" si="10"/>
        <v>500.10691405209667</v>
      </c>
      <c r="AH28" s="5">
        <v>253087.264</v>
      </c>
      <c r="AI28" s="5">
        <v>1.4444886355241799</v>
      </c>
      <c r="AJ28" s="5">
        <v>1.7805102347314601</v>
      </c>
      <c r="AL28">
        <f t="shared" si="28"/>
        <v>251586.46899999998</v>
      </c>
      <c r="AM28">
        <f t="shared" si="12"/>
        <v>243525.50827109741</v>
      </c>
      <c r="AN28">
        <f t="shared" si="13"/>
        <v>1.7748249649889398</v>
      </c>
      <c r="AP28" s="3">
        <v>97773.861000000004</v>
      </c>
      <c r="AQ28" s="3">
        <v>1.00471859560747</v>
      </c>
      <c r="AR28" s="3">
        <v>1.8322433021862301</v>
      </c>
      <c r="AT28">
        <f t="shared" si="29"/>
        <v>97756.843000000008</v>
      </c>
      <c r="AU28">
        <f t="shared" si="15"/>
        <v>94624.663135412397</v>
      </c>
      <c r="AV28">
        <f t="shared" si="16"/>
        <v>0.94404700183983714</v>
      </c>
      <c r="AX28" s="5">
        <v>262202.39899999998</v>
      </c>
      <c r="AY28" s="5">
        <v>0.48108060691881599</v>
      </c>
      <c r="AZ28" s="5">
        <v>2.9341499869897301</v>
      </c>
      <c r="BB28">
        <f t="shared" si="30"/>
        <v>259339.85899999997</v>
      </c>
      <c r="BC28">
        <f t="shared" si="18"/>
        <v>251030.4756410796</v>
      </c>
      <c r="BD28">
        <f t="shared" si="19"/>
        <v>2.9370595020601336</v>
      </c>
      <c r="BF28" s="3">
        <v>1812231.105</v>
      </c>
      <c r="BG28" s="3">
        <v>0.61122192481279003</v>
      </c>
      <c r="BH28" s="3">
        <v>22.105313258583301</v>
      </c>
      <c r="BJ28">
        <f t="shared" si="31"/>
        <v>1812120.9739999999</v>
      </c>
      <c r="BK28">
        <f t="shared" si="21"/>
        <v>1754059.6797440094</v>
      </c>
      <c r="BL28">
        <f t="shared" si="22"/>
        <v>10.993035138561487</v>
      </c>
      <c r="BN28" s="5">
        <v>806123.93700000003</v>
      </c>
      <c r="BO28" s="5">
        <v>0.89839326756957605</v>
      </c>
      <c r="BP28" s="5">
        <v>99.680134204130695</v>
      </c>
      <c r="BQ28" s="3">
        <v>690904.53300000005</v>
      </c>
      <c r="BR28" s="3">
        <v>0.60526289059363303</v>
      </c>
      <c r="BS28" s="3">
        <v>98.7721182295613</v>
      </c>
      <c r="BT28" s="5">
        <v>327015.83299999998</v>
      </c>
      <c r="BU28" s="5">
        <v>1.0406289527572901</v>
      </c>
      <c r="BV28" s="5">
        <v>102.907915092178</v>
      </c>
      <c r="BW28" s="3">
        <v>60051.565999999999</v>
      </c>
      <c r="BX28" s="3">
        <v>2.9257150641937</v>
      </c>
      <c r="BY28" s="3">
        <v>104.82018544293101</v>
      </c>
      <c r="BZ28" s="5">
        <v>558260.32400000002</v>
      </c>
      <c r="CA28" s="5">
        <v>0.74467171074912597</v>
      </c>
      <c r="CB28" s="5">
        <v>103.542886993393</v>
      </c>
      <c r="CC28" s="3">
        <v>99922.87</v>
      </c>
      <c r="CD28" s="3">
        <v>1.2859799112613901</v>
      </c>
      <c r="CE28" s="3">
        <v>103.17929416258499</v>
      </c>
      <c r="CG28" s="10">
        <f t="shared" si="23"/>
        <v>102.15042235412983</v>
      </c>
      <c r="CI28">
        <v>98.877469932203468</v>
      </c>
    </row>
    <row r="29" spans="1:87" x14ac:dyDescent="0.25">
      <c r="A29" s="2" t="s">
        <v>54</v>
      </c>
      <c r="B29" s="5">
        <v>381905.505</v>
      </c>
      <c r="C29" s="5">
        <v>0.89474725317232795</v>
      </c>
      <c r="D29" s="5">
        <v>19.713343829475601</v>
      </c>
      <c r="F29">
        <f t="shared" si="24"/>
        <v>372101.69500000001</v>
      </c>
      <c r="G29">
        <f t="shared" si="1"/>
        <v>352888.97523487028</v>
      </c>
      <c r="H29">
        <f t="shared" si="2"/>
        <v>20.521573344665637</v>
      </c>
      <c r="J29" s="3">
        <v>1373934.835</v>
      </c>
      <c r="K29" s="3">
        <v>1.1240465964211801</v>
      </c>
      <c r="L29" s="3">
        <v>21.061506283765201</v>
      </c>
      <c r="N29">
        <f t="shared" si="25"/>
        <v>1371435.811</v>
      </c>
      <c r="O29">
        <f t="shared" si="4"/>
        <v>1300624.4917647934</v>
      </c>
      <c r="P29">
        <f t="shared" si="5"/>
        <v>20.340055232153031</v>
      </c>
      <c r="R29" s="5">
        <v>312499.61700000003</v>
      </c>
      <c r="S29" s="5">
        <v>0.609633462629533</v>
      </c>
      <c r="T29" s="5">
        <v>20.283690035838799</v>
      </c>
      <c r="V29">
        <f t="shared" si="26"/>
        <v>308428.53900000005</v>
      </c>
      <c r="W29">
        <f t="shared" si="7"/>
        <v>292503.45409175905</v>
      </c>
      <c r="X29">
        <f t="shared" si="8"/>
        <v>19.284246709636012</v>
      </c>
      <c r="Z29" s="3">
        <v>3377.1880000000001</v>
      </c>
      <c r="AA29" s="3">
        <v>5.1863394891687804</v>
      </c>
      <c r="AB29" s="3">
        <v>49.754711180401301</v>
      </c>
      <c r="AD29">
        <f t="shared" si="27"/>
        <v>1543.009</v>
      </c>
      <c r="AE29">
        <f t="shared" si="10"/>
        <v>1463.3388455491502</v>
      </c>
      <c r="AH29" s="5">
        <v>2944909.5090000001</v>
      </c>
      <c r="AI29" s="5">
        <v>1.1678814998311799</v>
      </c>
      <c r="AJ29" s="5">
        <v>20.792149139036599</v>
      </c>
      <c r="AL29">
        <f t="shared" si="28"/>
        <v>2943408.7140000002</v>
      </c>
      <c r="AM29">
        <f t="shared" si="12"/>
        <v>2791431.7476593256</v>
      </c>
      <c r="AN29">
        <f t="shared" si="13"/>
        <v>20.344081361256208</v>
      </c>
      <c r="AP29" s="3">
        <v>1059228.845</v>
      </c>
      <c r="AQ29" s="3">
        <v>1.0189374148264401</v>
      </c>
      <c r="AR29" s="3">
        <v>19.855986956589099</v>
      </c>
      <c r="AT29">
        <f t="shared" si="29"/>
        <v>1059211.827</v>
      </c>
      <c r="AU29">
        <f t="shared" si="15"/>
        <v>1004521.5628127808</v>
      </c>
      <c r="AV29">
        <f t="shared" si="16"/>
        <v>10.021864683415451</v>
      </c>
      <c r="AX29" s="5">
        <v>6199771.8650000002</v>
      </c>
      <c r="AY29" s="5">
        <v>0.78245799969362395</v>
      </c>
      <c r="AZ29" s="5">
        <v>71.770398945463299</v>
      </c>
      <c r="BB29">
        <f t="shared" si="30"/>
        <v>6196909.3250000002</v>
      </c>
      <c r="BC29">
        <f t="shared" si="18"/>
        <v>5876944.4232783234</v>
      </c>
      <c r="BD29">
        <f t="shared" si="19"/>
        <v>68.7603185126749</v>
      </c>
      <c r="BF29" s="3">
        <v>2781352.7859999998</v>
      </c>
      <c r="BG29" s="3">
        <v>0.54175628633273798</v>
      </c>
      <c r="BH29" s="3">
        <v>33.926593731811103</v>
      </c>
      <c r="BJ29">
        <f t="shared" si="31"/>
        <v>2781242.6549999998</v>
      </c>
      <c r="BK29">
        <f t="shared" si="21"/>
        <v>2637638.8057099814</v>
      </c>
      <c r="BL29">
        <f t="shared" si="22"/>
        <v>16.530598364951217</v>
      </c>
      <c r="BN29" s="5">
        <v>822301.147</v>
      </c>
      <c r="BO29" s="5">
        <v>1.0419588009463501</v>
      </c>
      <c r="BP29" s="5">
        <v>101.680504606044</v>
      </c>
      <c r="BQ29" s="3">
        <v>698515.804</v>
      </c>
      <c r="BR29" s="3">
        <v>0.741869713207715</v>
      </c>
      <c r="BS29" s="3">
        <v>99.860230006487896</v>
      </c>
      <c r="BT29" s="5">
        <v>340135.69300000003</v>
      </c>
      <c r="BU29" s="5">
        <v>0.692857731253955</v>
      </c>
      <c r="BV29" s="5">
        <v>107.03657585614</v>
      </c>
      <c r="BW29" s="3">
        <v>60554.203000000001</v>
      </c>
      <c r="BX29" s="3">
        <v>1.9605358755583999</v>
      </c>
      <c r="BY29" s="3">
        <v>105.697539807853</v>
      </c>
      <c r="BZ29" s="5">
        <v>578581.07400000002</v>
      </c>
      <c r="CA29" s="5">
        <v>0.79964215752624701</v>
      </c>
      <c r="CB29" s="5">
        <v>107.311861843325</v>
      </c>
      <c r="CC29" s="3">
        <v>101687.504</v>
      </c>
      <c r="CD29" s="3">
        <v>1.3380837862072399</v>
      </c>
      <c r="CE29" s="3">
        <v>105.001436486713</v>
      </c>
      <c r="CG29" s="10">
        <f t="shared" si="23"/>
        <v>104.43135810109381</v>
      </c>
      <c r="CI29">
        <v>99.039255767649109</v>
      </c>
    </row>
    <row r="30" spans="1:87" x14ac:dyDescent="0.25">
      <c r="A30" s="2" t="s">
        <v>34</v>
      </c>
      <c r="B30" s="5">
        <v>43554.591</v>
      </c>
      <c r="C30" s="5">
        <v>1.6053591086430701</v>
      </c>
      <c r="D30" s="5">
        <v>1.66551726561604</v>
      </c>
      <c r="F30">
        <f t="shared" si="24"/>
        <v>33750.781000000003</v>
      </c>
      <c r="G30">
        <f t="shared" si="1"/>
        <v>32641.975191121044</v>
      </c>
      <c r="H30">
        <f t="shared" si="2"/>
        <v>1.8982307042987348</v>
      </c>
      <c r="J30" s="3">
        <v>121776.63499999999</v>
      </c>
      <c r="K30" s="3">
        <v>1.1926403605965099</v>
      </c>
      <c r="L30" s="3">
        <v>1.83124482418403</v>
      </c>
      <c r="N30">
        <f t="shared" si="25"/>
        <v>119277.61099999999</v>
      </c>
      <c r="O30">
        <f t="shared" si="4"/>
        <v>115359.0140363918</v>
      </c>
      <c r="P30">
        <f t="shared" si="5"/>
        <v>1.8040631495744996</v>
      </c>
      <c r="R30" s="5">
        <v>32822.345000000001</v>
      </c>
      <c r="S30" s="5">
        <v>1.8652979792125299</v>
      </c>
      <c r="T30" s="5">
        <v>1.9174103026076501</v>
      </c>
      <c r="V30">
        <f t="shared" si="26"/>
        <v>28751.267</v>
      </c>
      <c r="W30">
        <f t="shared" si="7"/>
        <v>27806.708950743898</v>
      </c>
      <c r="X30">
        <f t="shared" si="8"/>
        <v>1.8332482166893393</v>
      </c>
      <c r="Z30" s="3">
        <v>3138.8510000000001</v>
      </c>
      <c r="AA30" s="3">
        <v>6.3701400525629204</v>
      </c>
      <c r="AB30" s="3">
        <v>53.484296661662803</v>
      </c>
      <c r="AD30">
        <f t="shared" si="27"/>
        <v>1304.672</v>
      </c>
      <c r="AE30">
        <f t="shared" si="10"/>
        <v>1261.8099431995445</v>
      </c>
      <c r="AH30" s="5">
        <v>249523.23800000001</v>
      </c>
      <c r="AI30" s="5">
        <v>1.3685160729522601</v>
      </c>
      <c r="AJ30" s="5">
        <v>1.7553384480418199</v>
      </c>
      <c r="AL30">
        <f t="shared" si="28"/>
        <v>248022.443</v>
      </c>
      <c r="AM30">
        <f t="shared" si="12"/>
        <v>239874.22487341057</v>
      </c>
      <c r="AN30">
        <f t="shared" si="13"/>
        <v>1.7482142457485956</v>
      </c>
      <c r="AP30" s="3">
        <v>95440.482000000004</v>
      </c>
      <c r="AQ30" s="3">
        <v>1.3440910868334901</v>
      </c>
      <c r="AR30" s="3">
        <v>1.7885010306868401</v>
      </c>
      <c r="AT30">
        <f t="shared" si="29"/>
        <v>95423.464000000007</v>
      </c>
      <c r="AU30">
        <f t="shared" si="15"/>
        <v>92288.541250018243</v>
      </c>
      <c r="AV30">
        <f t="shared" si="16"/>
        <v>0.92074008809492125</v>
      </c>
      <c r="AX30" s="5">
        <v>9347153.7320000008</v>
      </c>
      <c r="AY30" s="5">
        <v>0.55007272815583896</v>
      </c>
      <c r="AZ30" s="5">
        <v>108.25906034215301</v>
      </c>
      <c r="BB30">
        <f t="shared" si="30"/>
        <v>9344291.1920000017</v>
      </c>
      <c r="BC30">
        <f t="shared" si="18"/>
        <v>9037305.5742880404</v>
      </c>
      <c r="BD30">
        <f t="shared" si="19"/>
        <v>105.73658095575102</v>
      </c>
      <c r="BF30" s="3">
        <v>3079773.3130000001</v>
      </c>
      <c r="BG30" s="3">
        <v>0.97515884207204695</v>
      </c>
      <c r="BH30" s="3">
        <v>37.5667070610221</v>
      </c>
      <c r="BJ30">
        <f t="shared" si="31"/>
        <v>3079663.182</v>
      </c>
      <c r="BK30">
        <f t="shared" si="21"/>
        <v>2978487.7921448061</v>
      </c>
      <c r="BL30">
        <f t="shared" si="22"/>
        <v>18.666765639127394</v>
      </c>
      <c r="BN30" s="5">
        <v>816263.51</v>
      </c>
      <c r="BO30" s="5">
        <v>0.79313431794568601</v>
      </c>
      <c r="BP30" s="5">
        <v>100.933929000467</v>
      </c>
      <c r="BQ30" s="3">
        <v>699963.93900000001</v>
      </c>
      <c r="BR30" s="3">
        <v>0.88098373413970998</v>
      </c>
      <c r="BS30" s="3">
        <v>100.067256237466</v>
      </c>
      <c r="BT30" s="5">
        <v>330638.32</v>
      </c>
      <c r="BU30" s="5">
        <v>0.75152613574501603</v>
      </c>
      <c r="BV30" s="5">
        <v>104.047867800886</v>
      </c>
      <c r="BW30" s="3">
        <v>59952.578000000001</v>
      </c>
      <c r="BX30" s="3">
        <v>1.34998614190487</v>
      </c>
      <c r="BY30" s="3">
        <v>104.647401597184</v>
      </c>
      <c r="BZ30" s="5">
        <v>563219.99300000002</v>
      </c>
      <c r="CA30" s="5">
        <v>0.86329200253840999</v>
      </c>
      <c r="CB30" s="5">
        <v>104.462777633502</v>
      </c>
      <c r="CC30" s="3">
        <v>101417.133</v>
      </c>
      <c r="CD30" s="3">
        <v>0.86542550611483304</v>
      </c>
      <c r="CE30" s="3">
        <v>104.722254264044</v>
      </c>
      <c r="CG30" s="10">
        <f t="shared" si="23"/>
        <v>103.14691442225815</v>
      </c>
      <c r="CI30">
        <v>99.758255123401014</v>
      </c>
    </row>
  </sheetData>
  <mergeCells count="22">
    <mergeCell ref="BT1:BV1"/>
    <mergeCell ref="BW1:BY1"/>
    <mergeCell ref="BZ1:CB1"/>
    <mergeCell ref="CC1:CE1"/>
    <mergeCell ref="AX1:AZ1"/>
    <mergeCell ref="BA1:BE1"/>
    <mergeCell ref="BF1:BH1"/>
    <mergeCell ref="BI1:BM1"/>
    <mergeCell ref="BN1:BP1"/>
    <mergeCell ref="BQ1:BS1"/>
    <mergeCell ref="AS1:AW1"/>
    <mergeCell ref="B1:D1"/>
    <mergeCell ref="E1:I1"/>
    <mergeCell ref="J1:L1"/>
    <mergeCell ref="M1:Q1"/>
    <mergeCell ref="R1:T1"/>
    <mergeCell ref="U1:Y1"/>
    <mergeCell ref="Z1:AB1"/>
    <mergeCell ref="AC1:AG1"/>
    <mergeCell ref="AH1:AJ1"/>
    <mergeCell ref="AK1:AO1"/>
    <mergeCell ref="AP1:AR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9"/>
  <sheetViews>
    <sheetView workbookViewId="0">
      <selection activeCell="G19" sqref="G19"/>
    </sheetView>
  </sheetViews>
  <sheetFormatPr defaultRowHeight="15" x14ac:dyDescent="0.25"/>
  <cols>
    <col min="1" max="1" width="10.85546875" bestFit="1" customWidth="1"/>
    <col min="2" max="2" width="23.28515625" bestFit="1" customWidth="1"/>
    <col min="3" max="3" width="16.85546875" bestFit="1" customWidth="1"/>
    <col min="4" max="4" width="21.42578125" bestFit="1" customWidth="1"/>
    <col min="5" max="5" width="12" bestFit="1" customWidth="1"/>
    <col min="6" max="6" width="23.85546875" bestFit="1" customWidth="1"/>
    <col min="7" max="7" width="26.28515625" bestFit="1" customWidth="1"/>
    <col min="8" max="8" width="18" bestFit="1" customWidth="1"/>
    <col min="9" max="10" width="12" bestFit="1" customWidth="1"/>
    <col min="11" max="11" width="11.140625" bestFit="1" customWidth="1"/>
    <col min="12" max="12" width="23.85546875" bestFit="1" customWidth="1"/>
    <col min="13" max="13" width="26.28515625" bestFit="1" customWidth="1"/>
    <col min="14" max="14" width="18" bestFit="1" customWidth="1"/>
    <col min="15" max="15" width="7.5703125" bestFit="1" customWidth="1"/>
    <col min="16" max="16" width="10.5703125" bestFit="1" customWidth="1"/>
    <col min="17" max="17" width="11.140625" bestFit="1" customWidth="1"/>
    <col min="18" max="18" width="23.85546875" bestFit="1" customWidth="1"/>
    <col min="19" max="19" width="26.28515625" bestFit="1" customWidth="1"/>
    <col min="20" max="20" width="18" bestFit="1" customWidth="1"/>
    <col min="21" max="21" width="7.5703125" bestFit="1" customWidth="1"/>
    <col min="22" max="22" width="10.5703125" bestFit="1" customWidth="1"/>
    <col min="23" max="23" width="11.140625" bestFit="1" customWidth="1"/>
    <col min="24" max="24" width="23.85546875" bestFit="1" customWidth="1"/>
    <col min="25" max="25" width="26.28515625" bestFit="1" customWidth="1"/>
    <col min="26" max="26" width="18" bestFit="1" customWidth="1"/>
    <col min="27" max="27" width="7.5703125" bestFit="1" customWidth="1"/>
    <col min="28" max="28" width="10.5703125" bestFit="1" customWidth="1"/>
    <col min="29" max="29" width="11.140625" bestFit="1" customWidth="1"/>
    <col min="30" max="30" width="23.85546875" bestFit="1" customWidth="1"/>
    <col min="31" max="31" width="26.28515625" bestFit="1" customWidth="1"/>
    <col min="32" max="32" width="18" bestFit="1" customWidth="1"/>
    <col min="33" max="33" width="7.5703125" bestFit="1" customWidth="1"/>
    <col min="34" max="34" width="10.5703125" bestFit="1" customWidth="1"/>
    <col min="35" max="35" width="11.140625" bestFit="1" customWidth="1"/>
    <col min="36" max="36" width="23.85546875" bestFit="1" customWidth="1"/>
    <col min="37" max="37" width="26.28515625" bestFit="1" customWidth="1"/>
    <col min="38" max="38" width="18" bestFit="1" customWidth="1"/>
    <col min="39" max="39" width="6" bestFit="1" customWidth="1"/>
    <col min="40" max="40" width="10.5703125" bestFit="1" customWidth="1"/>
    <col min="41" max="41" width="11.140625" bestFit="1" customWidth="1"/>
    <col min="42" max="42" width="23.85546875" bestFit="1" customWidth="1"/>
    <col min="43" max="43" width="26.28515625" bestFit="1" customWidth="1"/>
    <col min="44" max="44" width="18" bestFit="1" customWidth="1"/>
    <col min="45" max="45" width="4" bestFit="1" customWidth="1"/>
  </cols>
  <sheetData>
    <row r="1" spans="1:45" x14ac:dyDescent="0.25">
      <c r="C1" s="21"/>
      <c r="D1" s="16" t="s">
        <v>86</v>
      </c>
      <c r="E1" s="16"/>
      <c r="F1" s="16"/>
      <c r="G1" s="16"/>
      <c r="H1" s="16"/>
      <c r="I1" s="16"/>
      <c r="J1" s="16" t="s">
        <v>99</v>
      </c>
      <c r="K1" s="16"/>
      <c r="L1" s="16"/>
      <c r="M1" s="16"/>
      <c r="N1" s="16"/>
      <c r="O1" s="16"/>
      <c r="P1" s="16" t="s">
        <v>91</v>
      </c>
      <c r="Q1" s="16"/>
      <c r="R1" s="16"/>
      <c r="S1" s="16"/>
      <c r="T1" s="16"/>
      <c r="U1" s="16"/>
      <c r="V1" s="16" t="s">
        <v>93</v>
      </c>
      <c r="W1" s="16"/>
      <c r="X1" s="16"/>
      <c r="Y1" s="16"/>
      <c r="Z1" s="16"/>
      <c r="AA1" s="16"/>
      <c r="AB1" s="16" t="s">
        <v>94</v>
      </c>
      <c r="AC1" s="16"/>
      <c r="AD1" s="16"/>
      <c r="AE1" s="16"/>
      <c r="AF1" s="16"/>
      <c r="AG1" s="16"/>
      <c r="AH1" s="16" t="s">
        <v>95</v>
      </c>
      <c r="AI1" s="16"/>
      <c r="AJ1" s="16"/>
      <c r="AK1" s="16"/>
      <c r="AL1" s="16"/>
      <c r="AM1" s="16"/>
      <c r="AN1" s="16" t="s">
        <v>96</v>
      </c>
      <c r="AO1" s="16"/>
      <c r="AP1" s="16"/>
      <c r="AQ1" s="16"/>
      <c r="AR1" s="16"/>
      <c r="AS1" s="16"/>
    </row>
    <row r="2" spans="1:45" x14ac:dyDescent="0.25">
      <c r="B2" s="22" t="s">
        <v>105</v>
      </c>
      <c r="C2" s="10" t="s">
        <v>106</v>
      </c>
      <c r="D2" t="s">
        <v>89</v>
      </c>
      <c r="E2" t="s">
        <v>100</v>
      </c>
      <c r="F2" t="s">
        <v>101</v>
      </c>
      <c r="G2" t="s">
        <v>102</v>
      </c>
      <c r="H2" t="s">
        <v>103</v>
      </c>
      <c r="I2" t="s">
        <v>104</v>
      </c>
      <c r="J2" t="s">
        <v>89</v>
      </c>
      <c r="K2" t="s">
        <v>100</v>
      </c>
      <c r="L2" t="s">
        <v>101</v>
      </c>
      <c r="M2" t="s">
        <v>102</v>
      </c>
      <c r="N2" t="s">
        <v>103</v>
      </c>
      <c r="O2" t="s">
        <v>104</v>
      </c>
      <c r="P2" t="s">
        <v>89</v>
      </c>
      <c r="Q2" t="s">
        <v>100</v>
      </c>
      <c r="R2" t="s">
        <v>101</v>
      </c>
      <c r="S2" t="s">
        <v>102</v>
      </c>
      <c r="T2" t="s">
        <v>103</v>
      </c>
      <c r="U2" t="s">
        <v>104</v>
      </c>
      <c r="V2" t="s">
        <v>89</v>
      </c>
      <c r="W2" t="s">
        <v>100</v>
      </c>
      <c r="X2" t="s">
        <v>101</v>
      </c>
      <c r="Y2" t="s">
        <v>102</v>
      </c>
      <c r="Z2" t="s">
        <v>103</v>
      </c>
      <c r="AA2" t="s">
        <v>104</v>
      </c>
      <c r="AB2" t="s">
        <v>89</v>
      </c>
      <c r="AC2" t="s">
        <v>100</v>
      </c>
      <c r="AD2" t="s">
        <v>101</v>
      </c>
      <c r="AE2" t="s">
        <v>102</v>
      </c>
      <c r="AF2" t="s">
        <v>103</v>
      </c>
      <c r="AG2" t="s">
        <v>104</v>
      </c>
      <c r="AH2" t="s">
        <v>89</v>
      </c>
      <c r="AI2" t="s">
        <v>100</v>
      </c>
      <c r="AJ2" t="s">
        <v>101</v>
      </c>
      <c r="AK2" t="s">
        <v>102</v>
      </c>
      <c r="AL2" t="s">
        <v>103</v>
      </c>
      <c r="AM2" t="s">
        <v>104</v>
      </c>
      <c r="AN2" t="s">
        <v>89</v>
      </c>
      <c r="AO2" t="s">
        <v>100</v>
      </c>
      <c r="AP2" t="s">
        <v>101</v>
      </c>
      <c r="AQ2" t="s">
        <v>102</v>
      </c>
      <c r="AR2" t="s">
        <v>103</v>
      </c>
      <c r="AS2" t="s">
        <v>104</v>
      </c>
    </row>
    <row r="3" spans="1:45" x14ac:dyDescent="0.25">
      <c r="A3" s="23" t="s">
        <v>53</v>
      </c>
      <c r="B3" s="22">
        <v>0.10481818087389314</v>
      </c>
      <c r="C3" s="10">
        <v>17.023299999999999</v>
      </c>
      <c r="D3">
        <v>1.3440195669414634</v>
      </c>
      <c r="E3" s="17">
        <f>D3/1000</f>
        <v>1.3440195669414635E-3</v>
      </c>
      <c r="F3">
        <v>4.9682000000000031</v>
      </c>
      <c r="G3">
        <f>F3*F$15</f>
        <v>403.48549804292185</v>
      </c>
      <c r="H3">
        <f>(E3/$B3)*$C3</f>
        <v>0.21827938725096882</v>
      </c>
      <c r="I3" s="18">
        <f>G3/H3</f>
        <v>1848.481907176194</v>
      </c>
      <c r="J3" s="17">
        <v>1.0376636593054522</v>
      </c>
      <c r="K3" s="17">
        <f>J3/1000</f>
        <v>1.0376636593054523E-3</v>
      </c>
      <c r="L3">
        <v>4.9682000000000031</v>
      </c>
      <c r="M3">
        <f>L3*L$15</f>
        <v>376.97468917431735</v>
      </c>
      <c r="N3">
        <f>(K3/$B3)*$C3</f>
        <v>0.16852476950259837</v>
      </c>
      <c r="O3" s="18">
        <f>M3/N3</f>
        <v>2236.909685661994</v>
      </c>
      <c r="P3" s="17">
        <v>0.9800128015293057</v>
      </c>
      <c r="Q3" s="17">
        <f>P3/1000</f>
        <v>9.8001280152930576E-4</v>
      </c>
      <c r="R3">
        <v>4.9682000000000031</v>
      </c>
      <c r="S3">
        <f>R3*R$15</f>
        <v>371.56387432449964</v>
      </c>
      <c r="T3">
        <f>(Q3/$B3)*$C3</f>
        <v>0.15916181510863298</v>
      </c>
      <c r="U3" s="18">
        <f>S3/T3</f>
        <v>2334.5038762651425</v>
      </c>
      <c r="V3" s="17">
        <v>0.97071759992693596</v>
      </c>
      <c r="W3" s="17">
        <f>V3/1000</f>
        <v>9.7071759992693599E-4</v>
      </c>
      <c r="X3">
        <v>4.9682000000000031</v>
      </c>
      <c r="Y3">
        <f>X3*X$15</f>
        <v>381.91684017938201</v>
      </c>
      <c r="Z3">
        <f>(W3/$B3)*$C3</f>
        <v>0.15765220099285288</v>
      </c>
      <c r="AA3" s="18">
        <f>Y3/Z3</f>
        <v>2422.5278034443436</v>
      </c>
      <c r="AB3" s="17">
        <v>0.54968778698534404</v>
      </c>
      <c r="AC3" s="17">
        <f>AB3/1000</f>
        <v>5.4968778698534406E-4</v>
      </c>
      <c r="AD3">
        <v>4.9682000000000031</v>
      </c>
      <c r="AE3">
        <f>AD3*AD$15</f>
        <v>196.9562180592599</v>
      </c>
      <c r="AF3">
        <f>(AC3/$B3)*$C3</f>
        <v>8.9273635796500092E-2</v>
      </c>
      <c r="AG3" s="18">
        <f>AE3/AF3</f>
        <v>2206.2080960634676</v>
      </c>
      <c r="AH3" s="17">
        <v>8.5375862921927198E-2</v>
      </c>
      <c r="AI3" s="17">
        <f>AH3/1000</f>
        <v>8.5375862921927194E-5</v>
      </c>
      <c r="AJ3">
        <v>4.9682000000000031</v>
      </c>
      <c r="AK3">
        <f>AJ3*AJ$15</f>
        <v>373.47863229556918</v>
      </c>
      <c r="AL3">
        <f>(AI3/$B3)*$C3</f>
        <v>1.3865714088545429E-2</v>
      </c>
      <c r="AM3" s="19">
        <f>AK3/AL3</f>
        <v>26935.405555787616</v>
      </c>
      <c r="AN3" s="17">
        <v>1.9912451677393648</v>
      </c>
      <c r="AO3" s="17">
        <f>AN3/1000</f>
        <v>1.9912451677393649E-3</v>
      </c>
      <c r="AP3">
        <v>4.9682000000000031</v>
      </c>
      <c r="AQ3">
        <f>AP3*AP$15</f>
        <v>190.17042110720257</v>
      </c>
      <c r="AR3">
        <f>(AO3/$B3)*$C3</f>
        <v>0.32339393396609051</v>
      </c>
      <c r="AS3" s="19">
        <f>AQ3/AR3</f>
        <v>588.04572731145572</v>
      </c>
    </row>
    <row r="4" spans="1:45" x14ac:dyDescent="0.25">
      <c r="A4" s="23" t="s">
        <v>6</v>
      </c>
      <c r="B4" s="22">
        <v>0.10490127924679815</v>
      </c>
      <c r="C4" s="10">
        <v>16.997899999999998</v>
      </c>
      <c r="D4">
        <v>2.3722430420466494</v>
      </c>
      <c r="E4" s="17">
        <f t="shared" ref="E4:E11" si="0">D4/1000</f>
        <v>2.3722430420466496E-3</v>
      </c>
      <c r="F4">
        <v>4.9763000000000019</v>
      </c>
      <c r="G4">
        <f t="shared" ref="G4:G11" si="1">F4*F$15</f>
        <v>404.14332835050755</v>
      </c>
      <c r="H4">
        <f t="shared" ref="H4:H11" si="2">(E4/$B4)*$C4</f>
        <v>0.38439140393643489</v>
      </c>
      <c r="I4" s="18">
        <f t="shared" ref="I4:I11" si="3">G4/H4</f>
        <v>1051.3849274770434</v>
      </c>
      <c r="J4" s="17">
        <v>1.7860944961597183</v>
      </c>
      <c r="K4" s="17">
        <f t="shared" ref="K4:K11" si="4">J4/1000</f>
        <v>1.7860944961597184E-3</v>
      </c>
      <c r="L4">
        <v>4.9763000000000019</v>
      </c>
      <c r="M4">
        <f t="shared" ref="M4:M11" si="5">L4*L$15</f>
        <v>377.58929707704095</v>
      </c>
      <c r="N4">
        <f t="shared" ref="N4:N11" si="6">(K4/$B4)*$C4</f>
        <v>0.28941358822561675</v>
      </c>
      <c r="O4" s="18">
        <f t="shared" ref="O4:O11" si="7">M4/N4</f>
        <v>1304.6702450704749</v>
      </c>
      <c r="P4" s="17">
        <v>1.7359556480727334</v>
      </c>
      <c r="Q4" s="17">
        <f t="shared" ref="Q4:Q11" si="8">P4/1000</f>
        <v>1.7359556480727335E-3</v>
      </c>
      <c r="R4">
        <v>4.9763000000000019</v>
      </c>
      <c r="S4">
        <f t="shared" ref="S4:S11" si="9">R4*R$15</f>
        <v>372.16966060162781</v>
      </c>
      <c r="T4">
        <f t="shared" ref="T4:T11" si="10">(Q4/$B4)*$C4</f>
        <v>0.28128923424235702</v>
      </c>
      <c r="U4" s="18">
        <f t="shared" ref="U4:U11" si="11">S4/T4</f>
        <v>1323.085334581162</v>
      </c>
      <c r="V4" s="17">
        <v>1.3770560473327615</v>
      </c>
      <c r="W4" s="17">
        <f>V4/1000</f>
        <v>1.3770560473327616E-3</v>
      </c>
      <c r="X4">
        <v>4.9763000000000019</v>
      </c>
      <c r="Y4">
        <f t="shared" ref="Y4:Y11" si="12">X4*X$15</f>
        <v>382.53950561262798</v>
      </c>
      <c r="Z4">
        <f t="shared" ref="Z4:Z11" si="13">(W4/$B4)*$C4</f>
        <v>0.22313418058409415</v>
      </c>
      <c r="AA4" s="18">
        <f t="shared" ref="AA4:AA11" si="14">Y4/Z4</f>
        <v>1714.39223077012</v>
      </c>
      <c r="AB4" s="17">
        <v>0.99804266430845112</v>
      </c>
      <c r="AC4" s="17">
        <f t="shared" ref="AC4:AC11" si="15">AB4/1000</f>
        <v>9.9804266430845111E-4</v>
      </c>
      <c r="AD4">
        <v>4.9763000000000019</v>
      </c>
      <c r="AE4">
        <f t="shared" ref="AE4:AE11" si="16">AD4*AD$15</f>
        <v>197.27732940064706</v>
      </c>
      <c r="AF4">
        <f t="shared" ref="AF4:AF11" si="17">(AC4/$B4)*$C4</f>
        <v>0.16171994779717067</v>
      </c>
      <c r="AG4" s="18">
        <f t="shared" ref="AG4:AG11" si="18">AE4/AF4</f>
        <v>1219.8701031493808</v>
      </c>
      <c r="AH4" s="17">
        <v>41.426820530260045</v>
      </c>
      <c r="AI4" s="17">
        <f t="shared" ref="AI4:AI11" si="19">AH4/1000</f>
        <v>4.1426820530260047E-2</v>
      </c>
      <c r="AJ4">
        <v>4.9763000000000019</v>
      </c>
      <c r="AK4">
        <f t="shared" ref="AK4:AK11" si="20">AJ4*AJ$15</f>
        <v>374.08754033501884</v>
      </c>
      <c r="AL4">
        <f t="shared" ref="AL4:AL11" si="21">(AI4/$B4)*$C4</f>
        <v>6.7126822260635119</v>
      </c>
      <c r="AM4" s="19">
        <f t="shared" ref="AM4:AM11" si="22">AK4/AL4</f>
        <v>55.728474510909976</v>
      </c>
      <c r="AN4" s="17">
        <v>4.3987561289461485</v>
      </c>
      <c r="AO4" s="17">
        <f t="shared" ref="AO4:AO11" si="23">AN4/1000</f>
        <v>4.3987561289461482E-3</v>
      </c>
      <c r="AP4">
        <v>4.9763000000000019</v>
      </c>
      <c r="AQ4">
        <f t="shared" ref="AQ4:AQ11" si="24">AP4*AP$15</f>
        <v>190.48046909459603</v>
      </c>
      <c r="AR4">
        <f t="shared" ref="AR4:AR11" si="25">(AO4/$B4)*$C4</f>
        <v>0.71276172551056738</v>
      </c>
      <c r="AS4" s="19">
        <f t="shared" ref="AS4:AS11" si="26">AQ4/AR4</f>
        <v>267.24284186016098</v>
      </c>
    </row>
    <row r="5" spans="1:45" x14ac:dyDescent="0.25">
      <c r="A5" s="23" t="s">
        <v>44</v>
      </c>
      <c r="B5" s="22">
        <v>0.10392211839548232</v>
      </c>
      <c r="C5" s="10">
        <v>17.0229</v>
      </c>
      <c r="D5">
        <v>6.0528019624967833</v>
      </c>
      <c r="E5" s="17">
        <f t="shared" si="0"/>
        <v>6.0528019624967837E-3</v>
      </c>
      <c r="F5">
        <v>4.9825999999999979</v>
      </c>
      <c r="G5">
        <f t="shared" si="1"/>
        <v>404.65497414529614</v>
      </c>
      <c r="H5">
        <f t="shared" si="2"/>
        <v>0.99147557919552243</v>
      </c>
      <c r="I5" s="18">
        <f t="shared" si="3"/>
        <v>408.13408079463829</v>
      </c>
      <c r="J5" s="17">
        <v>5.8036635550863833</v>
      </c>
      <c r="K5" s="17">
        <f t="shared" si="4"/>
        <v>5.8036635550863837E-3</v>
      </c>
      <c r="L5">
        <v>4.9825999999999979</v>
      </c>
      <c r="M5">
        <f t="shared" si="5"/>
        <v>378.06732544582576</v>
      </c>
      <c r="N5">
        <f t="shared" si="6"/>
        <v>0.95066561245324654</v>
      </c>
      <c r="O5" s="18">
        <f t="shared" si="7"/>
        <v>397.68696847065036</v>
      </c>
      <c r="P5" s="17">
        <v>5.6523405029083404</v>
      </c>
      <c r="Q5" s="17">
        <f t="shared" si="8"/>
        <v>5.6523405029083405E-3</v>
      </c>
      <c r="R5">
        <v>4.9825999999999979</v>
      </c>
      <c r="S5">
        <f t="shared" si="9"/>
        <v>372.64082770606058</v>
      </c>
      <c r="T5">
        <f t="shared" si="10"/>
        <v>0.92587823104981293</v>
      </c>
      <c r="U5" s="18">
        <f t="shared" si="11"/>
        <v>402.47282548541983</v>
      </c>
      <c r="V5" s="17">
        <v>5.8090335451350761</v>
      </c>
      <c r="W5" s="17">
        <f>V5/1000</f>
        <v>5.8090335451350759E-3</v>
      </c>
      <c r="X5">
        <v>4.9825999999999979</v>
      </c>
      <c r="Y5">
        <f t="shared" si="12"/>
        <v>383.02380094959682</v>
      </c>
      <c r="Z5">
        <f t="shared" si="13"/>
        <v>0.95154524043823441</v>
      </c>
      <c r="AA5" s="18">
        <f t="shared" si="14"/>
        <v>402.52820850976576</v>
      </c>
      <c r="AB5" s="17">
        <v>2.9592171684838613</v>
      </c>
      <c r="AC5" s="17">
        <f t="shared" si="15"/>
        <v>2.9592171684838615E-3</v>
      </c>
      <c r="AD5">
        <v>4.9825999999999979</v>
      </c>
      <c r="AE5">
        <f t="shared" si="16"/>
        <v>197.52708266617032</v>
      </c>
      <c r="AF5">
        <f t="shared" si="17"/>
        <v>0.48473278562009942</v>
      </c>
      <c r="AG5" s="18">
        <f t="shared" si="18"/>
        <v>407.49684883287142</v>
      </c>
      <c r="AH5" s="17">
        <v>69.151225595833182</v>
      </c>
      <c r="AI5" s="17">
        <f t="shared" si="19"/>
        <v>6.9151225595833185E-2</v>
      </c>
      <c r="AJ5">
        <v>4.9825999999999979</v>
      </c>
      <c r="AK5">
        <f t="shared" si="20"/>
        <v>374.56113547681275</v>
      </c>
      <c r="AL5">
        <f t="shared" si="21"/>
        <v>11.327274851303279</v>
      </c>
      <c r="AM5" s="19">
        <f t="shared" si="22"/>
        <v>33.06718874520088</v>
      </c>
      <c r="AN5" s="17">
        <v>2.9736446692561587</v>
      </c>
      <c r="AO5" s="17">
        <f t="shared" si="23"/>
        <v>2.9736446692561589E-3</v>
      </c>
      <c r="AP5">
        <v>4.9825999999999979</v>
      </c>
      <c r="AQ5">
        <f t="shared" si="24"/>
        <v>190.72161752923526</v>
      </c>
      <c r="AR5">
        <f t="shared" si="25"/>
        <v>0.48709607369282809</v>
      </c>
      <c r="AS5" s="19">
        <f t="shared" si="26"/>
        <v>391.54825470736165</v>
      </c>
    </row>
    <row r="6" spans="1:45" x14ac:dyDescent="0.25">
      <c r="A6" s="23" t="s">
        <v>40</v>
      </c>
      <c r="B6" s="22">
        <v>0.1044226885865082</v>
      </c>
      <c r="C6" s="10">
        <v>17.508099999999999</v>
      </c>
      <c r="D6">
        <v>1.6531024579675644</v>
      </c>
      <c r="E6" s="17">
        <f t="shared" si="0"/>
        <v>1.6531024579675643E-3</v>
      </c>
      <c r="F6">
        <v>5.0846000000000018</v>
      </c>
      <c r="G6">
        <f t="shared" si="1"/>
        <v>412.93876320378405</v>
      </c>
      <c r="H6">
        <f t="shared" si="2"/>
        <v>0.27716853048046697</v>
      </c>
      <c r="I6" s="18">
        <f t="shared" si="3"/>
        <v>1489.8472149344</v>
      </c>
      <c r="J6" s="17">
        <v>1.4123534933810911</v>
      </c>
      <c r="K6" s="17">
        <f t="shared" si="4"/>
        <v>1.4123534933810911E-3</v>
      </c>
      <c r="L6">
        <v>5.0846000000000018</v>
      </c>
      <c r="M6">
        <f t="shared" si="5"/>
        <v>385.80683236901365</v>
      </c>
      <c r="N6">
        <f t="shared" si="6"/>
        <v>0.23680319413515252</v>
      </c>
      <c r="O6" s="18">
        <f t="shared" si="7"/>
        <v>1629.2298496143558</v>
      </c>
      <c r="P6" s="17">
        <v>1.3896921048715236</v>
      </c>
      <c r="Q6" s="17">
        <f t="shared" si="8"/>
        <v>1.3896921048715237E-3</v>
      </c>
      <c r="R6">
        <v>5.0846000000000018</v>
      </c>
      <c r="S6">
        <f t="shared" si="9"/>
        <v>380.26924749211997</v>
      </c>
      <c r="T6">
        <f t="shared" si="10"/>
        <v>0.23300365725734398</v>
      </c>
      <c r="U6" s="18">
        <f t="shared" si="11"/>
        <v>1632.0312392012222</v>
      </c>
      <c r="V6" s="17">
        <v>1.3012678518322125</v>
      </c>
      <c r="W6" s="17">
        <f>V6/1000</f>
        <v>1.3012678518322125E-3</v>
      </c>
      <c r="X6">
        <v>5.0846000000000018</v>
      </c>
      <c r="Y6">
        <f t="shared" si="12"/>
        <v>390.86477307195469</v>
      </c>
      <c r="Z6">
        <f t="shared" si="13"/>
        <v>0.21817794566541326</v>
      </c>
      <c r="AA6" s="18">
        <f t="shared" si="14"/>
        <v>1791.495340557314</v>
      </c>
      <c r="AB6" s="17">
        <v>0.75148799741230843</v>
      </c>
      <c r="AC6" s="17">
        <f t="shared" si="15"/>
        <v>7.5148799741230846E-4</v>
      </c>
      <c r="AD6">
        <v>5.0846000000000018</v>
      </c>
      <c r="AE6">
        <f t="shared" si="16"/>
        <v>201.57070696512068</v>
      </c>
      <c r="AF6">
        <f t="shared" si="17"/>
        <v>0.1259987382588269</v>
      </c>
      <c r="AG6" s="18">
        <f t="shared" si="18"/>
        <v>1599.7835355386944</v>
      </c>
      <c r="AH6" s="17">
        <v>0.16209545013540078</v>
      </c>
      <c r="AI6" s="17">
        <f t="shared" si="19"/>
        <v>1.6209545013540078E-4</v>
      </c>
      <c r="AJ6">
        <v>5.0846000000000018</v>
      </c>
      <c r="AK6">
        <f t="shared" si="20"/>
        <v>382.22886634395769</v>
      </c>
      <c r="AL6">
        <f t="shared" si="21"/>
        <v>2.7177842180959592E-2</v>
      </c>
      <c r="AM6" s="19">
        <f t="shared" si="22"/>
        <v>14063.988737551128</v>
      </c>
      <c r="AN6" s="17">
        <v>4.5518264351803213</v>
      </c>
      <c r="AO6" s="17">
        <f t="shared" si="23"/>
        <v>4.5518264351803216E-3</v>
      </c>
      <c r="AP6">
        <v>5.0846000000000018</v>
      </c>
      <c r="AQ6">
        <f t="shared" si="24"/>
        <v>194.62592551863492</v>
      </c>
      <c r="AR6">
        <f t="shared" si="25"/>
        <v>0.76318502701411317</v>
      </c>
      <c r="AS6" s="19">
        <f t="shared" si="26"/>
        <v>255.01800825428904</v>
      </c>
    </row>
    <row r="7" spans="1:45" x14ac:dyDescent="0.25">
      <c r="A7" s="23" t="s">
        <v>81</v>
      </c>
      <c r="B7" s="22">
        <v>0.10436374577841653</v>
      </c>
      <c r="C7" s="10">
        <v>17.592199999999998</v>
      </c>
      <c r="D7">
        <v>1.5656765453335983</v>
      </c>
      <c r="E7" s="17">
        <f t="shared" si="0"/>
        <v>1.5656765453335984E-3</v>
      </c>
      <c r="F7">
        <v>5.1159999999999997</v>
      </c>
      <c r="G7">
        <f t="shared" si="1"/>
        <v>415.48887081590652</v>
      </c>
      <c r="H7">
        <f t="shared" si="2"/>
        <v>0.26392014502141448</v>
      </c>
      <c r="I7" s="18">
        <f t="shared" si="3"/>
        <v>1574.297675466167</v>
      </c>
      <c r="J7" s="17">
        <v>1.3513539828349557</v>
      </c>
      <c r="K7" s="17">
        <f t="shared" si="4"/>
        <v>1.3513539828349556E-3</v>
      </c>
      <c r="L7">
        <v>5.1159999999999997</v>
      </c>
      <c r="M7">
        <f t="shared" si="5"/>
        <v>388.18938646105357</v>
      </c>
      <c r="N7">
        <f t="shared" si="6"/>
        <v>0.22779260517636249</v>
      </c>
      <c r="O7" s="18">
        <f t="shared" si="7"/>
        <v>1704.135154697002</v>
      </c>
      <c r="P7" s="17">
        <v>1.3168380034922826</v>
      </c>
      <c r="Q7" s="17">
        <f t="shared" si="8"/>
        <v>1.3168380034922827E-3</v>
      </c>
      <c r="R7">
        <v>5.1159999999999997</v>
      </c>
      <c r="S7">
        <f t="shared" si="9"/>
        <v>382.61760417135764</v>
      </c>
      <c r="T7">
        <f t="shared" si="10"/>
        <v>0.22197437771372047</v>
      </c>
      <c r="U7" s="18">
        <f t="shared" si="11"/>
        <v>1723.7016637335421</v>
      </c>
      <c r="V7" s="17">
        <v>1.2438664686733245</v>
      </c>
      <c r="W7" s="17">
        <f>V7/1000</f>
        <v>1.2438664686733245E-3</v>
      </c>
      <c r="X7">
        <v>5.1159999999999997</v>
      </c>
      <c r="Y7">
        <f t="shared" si="12"/>
        <v>393.2785625292293</v>
      </c>
      <c r="Z7">
        <f t="shared" si="13"/>
        <v>0.2096738434116299</v>
      </c>
      <c r="AA7" s="18">
        <f t="shared" si="14"/>
        <v>1875.6682098736951</v>
      </c>
      <c r="AB7" s="17">
        <v>0.72933690806871421</v>
      </c>
      <c r="AC7" s="17">
        <f t="shared" si="15"/>
        <v>7.2933690806871421E-4</v>
      </c>
      <c r="AD7">
        <v>5.1159999999999997</v>
      </c>
      <c r="AE7">
        <f t="shared" si="16"/>
        <v>202.81550895518959</v>
      </c>
      <c r="AF7">
        <f t="shared" si="17"/>
        <v>0.12294155080796207</v>
      </c>
      <c r="AG7" s="18">
        <f t="shared" si="18"/>
        <v>1649.690504327481</v>
      </c>
      <c r="AH7" s="17">
        <v>40.913675924268517</v>
      </c>
      <c r="AI7" s="17">
        <f t="shared" si="19"/>
        <v>4.0913675924268519E-2</v>
      </c>
      <c r="AJ7">
        <v>5.1159999999999997</v>
      </c>
      <c r="AK7">
        <f t="shared" si="20"/>
        <v>384.58932466972561</v>
      </c>
      <c r="AL7">
        <f t="shared" si="21"/>
        <v>6.8966628614797232</v>
      </c>
      <c r="AM7" s="19">
        <f t="shared" si="22"/>
        <v>55.764553436096122</v>
      </c>
      <c r="AN7" s="17">
        <v>6.960077156993477</v>
      </c>
      <c r="AO7" s="17">
        <f t="shared" si="23"/>
        <v>6.9600771569934767E-3</v>
      </c>
      <c r="AP7">
        <v>5.1159999999999997</v>
      </c>
      <c r="AQ7">
        <f t="shared" si="24"/>
        <v>195.82783993890095</v>
      </c>
      <c r="AR7">
        <f t="shared" si="25"/>
        <v>1.1732337551512364</v>
      </c>
      <c r="AS7" s="19">
        <f t="shared" si="26"/>
        <v>166.91289274545093</v>
      </c>
    </row>
    <row r="8" spans="1:45" x14ac:dyDescent="0.25">
      <c r="A8" s="23" t="s">
        <v>3</v>
      </c>
      <c r="B8" s="22">
        <v>0.10388737386412379</v>
      </c>
      <c r="C8" s="10">
        <v>17.4787</v>
      </c>
      <c r="D8">
        <v>1.5688941001884209</v>
      </c>
      <c r="E8" s="17">
        <f t="shared" si="0"/>
        <v>1.5688941001884209E-3</v>
      </c>
      <c r="F8">
        <v>5.1496999999999957</v>
      </c>
      <c r="G8">
        <f t="shared" si="1"/>
        <v>418.22576974993592</v>
      </c>
      <c r="H8">
        <f t="shared" si="2"/>
        <v>0.26396113684449651</v>
      </c>
      <c r="I8" s="18">
        <f t="shared" si="3"/>
        <v>1584.4217628003285</v>
      </c>
      <c r="J8" s="17">
        <v>1.4034386565461809</v>
      </c>
      <c r="K8" s="17">
        <f t="shared" si="4"/>
        <v>1.403438656546181E-3</v>
      </c>
      <c r="L8">
        <v>5.1496999999999957</v>
      </c>
      <c r="M8">
        <f t="shared" si="5"/>
        <v>390.74645884645935</v>
      </c>
      <c r="N8">
        <f t="shared" si="6"/>
        <v>0.23612381691597426</v>
      </c>
      <c r="O8" s="18">
        <f t="shared" si="7"/>
        <v>1654.8371271903852</v>
      </c>
      <c r="P8" s="17">
        <v>1.3776422008158942</v>
      </c>
      <c r="Q8" s="17">
        <f t="shared" si="8"/>
        <v>1.3776422008158942E-3</v>
      </c>
      <c r="R8">
        <v>5.1496999999999957</v>
      </c>
      <c r="S8">
        <f t="shared" si="9"/>
        <v>385.13797423792784</v>
      </c>
      <c r="T8">
        <f t="shared" si="10"/>
        <v>0.23178365031052431</v>
      </c>
      <c r="U8" s="18">
        <f t="shared" si="11"/>
        <v>1661.62701174976</v>
      </c>
      <c r="V8" s="17">
        <v>1.2839295037286111</v>
      </c>
      <c r="W8" s="17">
        <f>V8/1000</f>
        <v>1.2839295037286112E-3</v>
      </c>
      <c r="X8">
        <v>5.1496999999999957</v>
      </c>
      <c r="Y8">
        <f t="shared" si="12"/>
        <v>395.86915822063537</v>
      </c>
      <c r="Z8">
        <f t="shared" si="13"/>
        <v>0.21601680533548592</v>
      </c>
      <c r="AA8" s="18">
        <f t="shared" si="14"/>
        <v>1832.5850046982637</v>
      </c>
      <c r="AB8" s="17">
        <v>0.75401010876168717</v>
      </c>
      <c r="AC8" s="17">
        <f t="shared" si="15"/>
        <v>7.5401010876168721E-4</v>
      </c>
      <c r="AD8">
        <v>5.1496999999999957</v>
      </c>
      <c r="AE8">
        <f t="shared" si="16"/>
        <v>204.15149070886221</v>
      </c>
      <c r="AF8">
        <f t="shared" si="17"/>
        <v>0.12685965577732394</v>
      </c>
      <c r="AG8" s="18">
        <f t="shared" si="18"/>
        <v>1609.2704134970081</v>
      </c>
      <c r="AH8" s="17">
        <v>77.645226544127539</v>
      </c>
      <c r="AI8" s="17">
        <f t="shared" si="19"/>
        <v>7.7645226544127532E-2</v>
      </c>
      <c r="AJ8">
        <v>5.1496999999999957</v>
      </c>
      <c r="AK8">
        <f t="shared" si="20"/>
        <v>387.12268280916425</v>
      </c>
      <c r="AL8">
        <f t="shared" si="21"/>
        <v>13.06354728893106</v>
      </c>
      <c r="AM8" s="19">
        <f t="shared" si="22"/>
        <v>29.633810346228021</v>
      </c>
      <c r="AN8" s="17">
        <v>10.113356694757464</v>
      </c>
      <c r="AO8" s="17">
        <f t="shared" si="23"/>
        <v>1.0113356694757464E-2</v>
      </c>
      <c r="AP8">
        <v>5.1496999999999957</v>
      </c>
      <c r="AQ8">
        <f t="shared" si="24"/>
        <v>197.11779267657494</v>
      </c>
      <c r="AR8">
        <f t="shared" si="25"/>
        <v>1.7015381281257127</v>
      </c>
      <c r="AS8" s="19">
        <f t="shared" si="26"/>
        <v>115.84682671419486</v>
      </c>
    </row>
    <row r="9" spans="1:45" x14ac:dyDescent="0.25">
      <c r="A9" s="23" t="s">
        <v>62</v>
      </c>
      <c r="B9" s="22">
        <v>0.10416762589525792</v>
      </c>
      <c r="C9" s="10">
        <v>17.557600000000001</v>
      </c>
      <c r="D9">
        <v>13.137227319490457</v>
      </c>
      <c r="E9" s="17">
        <f t="shared" si="0"/>
        <v>1.3137227319490456E-2</v>
      </c>
      <c r="F9">
        <v>5.0618000000000052</v>
      </c>
      <c r="G9">
        <f t="shared" si="1"/>
        <v>411.08709270835766</v>
      </c>
      <c r="H9">
        <f t="shared" si="2"/>
        <v>2.2142981603191747</v>
      </c>
      <c r="I9" s="18">
        <f t="shared" si="3"/>
        <v>185.65119191044374</v>
      </c>
      <c r="J9" s="17">
        <v>12.418172754105301</v>
      </c>
      <c r="K9" s="17">
        <f t="shared" si="4"/>
        <v>1.2418172754105301E-2</v>
      </c>
      <c r="L9">
        <v>5.0618000000000052</v>
      </c>
      <c r="M9">
        <f t="shared" si="5"/>
        <v>384.07682493912489</v>
      </c>
      <c r="N9">
        <f t="shared" si="6"/>
        <v>2.0931005009820893</v>
      </c>
      <c r="O9" s="18">
        <f t="shared" si="7"/>
        <v>183.49659978530167</v>
      </c>
      <c r="P9" s="17">
        <v>12.160173313418809</v>
      </c>
      <c r="Q9" s="17">
        <f t="shared" si="8"/>
        <v>1.216017331341881E-2</v>
      </c>
      <c r="R9">
        <v>5.0618000000000052</v>
      </c>
      <c r="S9">
        <f t="shared" si="9"/>
        <v>378.56407130464822</v>
      </c>
      <c r="T9">
        <f t="shared" si="10"/>
        <v>2.0496143320225322</v>
      </c>
      <c r="U9" s="18">
        <f t="shared" si="11"/>
        <v>184.70014840845019</v>
      </c>
      <c r="V9" s="17">
        <v>12.976081064147357</v>
      </c>
      <c r="W9" s="17">
        <f>V9/1000</f>
        <v>1.2976081064147356E-2</v>
      </c>
      <c r="X9">
        <v>5.0618000000000052</v>
      </c>
      <c r="Y9">
        <f t="shared" si="12"/>
        <v>389.11208518578087</v>
      </c>
      <c r="Z9">
        <f t="shared" si="13"/>
        <v>2.1871367321067572</v>
      </c>
      <c r="AA9" s="18">
        <f t="shared" si="14"/>
        <v>177.90935494506968</v>
      </c>
      <c r="AB9" s="17">
        <v>6.377025866902934</v>
      </c>
      <c r="AC9" s="17">
        <f t="shared" si="15"/>
        <v>6.3770258669029337E-3</v>
      </c>
      <c r="AD9">
        <v>5.0618000000000052</v>
      </c>
      <c r="AE9">
        <f t="shared" si="16"/>
        <v>200.666838004179</v>
      </c>
      <c r="AF9">
        <f t="shared" si="17"/>
        <v>1.0748566879436963</v>
      </c>
      <c r="AG9" s="18">
        <f t="shared" si="18"/>
        <v>186.69171458389849</v>
      </c>
      <c r="AH9" s="17">
        <v>4.5974667160429039</v>
      </c>
      <c r="AI9" s="17">
        <f t="shared" si="19"/>
        <v>4.5974667160429035E-3</v>
      </c>
      <c r="AJ9">
        <v>5.0618000000000052</v>
      </c>
      <c r="AK9">
        <f t="shared" si="20"/>
        <v>380.51490297365501</v>
      </c>
      <c r="AL9">
        <f t="shared" si="21"/>
        <v>0.77490948766328338</v>
      </c>
      <c r="AM9" s="19">
        <f t="shared" si="22"/>
        <v>491.0443207000684</v>
      </c>
      <c r="AN9" s="17">
        <v>15.526249981889107</v>
      </c>
      <c r="AO9" s="17">
        <f t="shared" si="23"/>
        <v>1.5526249981889107E-2</v>
      </c>
      <c r="AP9">
        <v>5.0618000000000052</v>
      </c>
      <c r="AQ9">
        <f t="shared" si="24"/>
        <v>193.75319785041631</v>
      </c>
      <c r="AR9">
        <f t="shared" si="25"/>
        <v>2.6169712935199581</v>
      </c>
      <c r="AS9" s="19">
        <f t="shared" si="26"/>
        <v>74.037188841230474</v>
      </c>
    </row>
    <row r="10" spans="1:45" x14ac:dyDescent="0.25">
      <c r="A10" s="23" t="s">
        <v>82</v>
      </c>
      <c r="B10" s="22">
        <v>0.10411287759985022</v>
      </c>
      <c r="C10" s="10">
        <v>17.597799999999999</v>
      </c>
      <c r="D10">
        <v>1.0351812868700403</v>
      </c>
      <c r="E10" s="17">
        <f t="shared" si="0"/>
        <v>1.0351812868700403E-3</v>
      </c>
      <c r="F10">
        <v>5.0958999999999968</v>
      </c>
      <c r="G10">
        <f t="shared" si="1"/>
        <v>413.85647708967491</v>
      </c>
      <c r="H10">
        <f t="shared" si="2"/>
        <v>0.17497271874567613</v>
      </c>
      <c r="I10" s="18">
        <f t="shared" si="3"/>
        <v>2365.2628824452213</v>
      </c>
      <c r="J10" s="17">
        <v>0.59362160454253321</v>
      </c>
      <c r="K10" s="17">
        <f t="shared" si="4"/>
        <v>5.9362160454253324E-4</v>
      </c>
      <c r="L10">
        <v>5.0958999999999968</v>
      </c>
      <c r="M10">
        <f t="shared" si="5"/>
        <v>386.66424833207225</v>
      </c>
      <c r="N10">
        <f t="shared" si="6"/>
        <v>0.10033758083768131</v>
      </c>
      <c r="O10" s="18">
        <f t="shared" si="7"/>
        <v>3853.633355557864</v>
      </c>
      <c r="P10" s="17">
        <v>0.62710690464477181</v>
      </c>
      <c r="Q10" s="17">
        <f t="shared" si="8"/>
        <v>6.2710690464477185E-4</v>
      </c>
      <c r="R10">
        <v>5.0958999999999968</v>
      </c>
      <c r="S10">
        <f t="shared" si="9"/>
        <v>381.11435674292812</v>
      </c>
      <c r="T10">
        <f t="shared" si="10"/>
        <v>0.10599747256024016</v>
      </c>
      <c r="U10" s="18">
        <f t="shared" si="11"/>
        <v>3595.5041902186335</v>
      </c>
      <c r="V10" s="17">
        <v>0.53011801456716612</v>
      </c>
      <c r="W10" s="17">
        <f>V10/1000</f>
        <v>5.3011801456716615E-4</v>
      </c>
      <c r="X10">
        <v>5.0958999999999968</v>
      </c>
      <c r="Y10">
        <f t="shared" si="12"/>
        <v>391.73342978747036</v>
      </c>
      <c r="Z10">
        <f t="shared" si="13"/>
        <v>8.9603812821359347E-2</v>
      </c>
      <c r="AA10" s="18">
        <f t="shared" si="14"/>
        <v>4371.8388476220143</v>
      </c>
      <c r="AB10" s="17">
        <v>0.32768798646197278</v>
      </c>
      <c r="AC10" s="17">
        <f t="shared" si="15"/>
        <v>3.2768798646197277E-4</v>
      </c>
      <c r="AD10">
        <v>5.0958999999999968</v>
      </c>
      <c r="AE10">
        <f t="shared" si="16"/>
        <v>202.01867710804339</v>
      </c>
      <c r="AF10">
        <f t="shared" si="17"/>
        <v>5.5387842321714877E-2</v>
      </c>
      <c r="AG10" s="18">
        <f t="shared" si="18"/>
        <v>3647.346938243913</v>
      </c>
      <c r="AH10" s="17">
        <v>33.861248585103056</v>
      </c>
      <c r="AI10" s="17">
        <f t="shared" si="19"/>
        <v>3.3861248585103053E-2</v>
      </c>
      <c r="AJ10">
        <v>5.0958999999999968</v>
      </c>
      <c r="AK10">
        <f t="shared" si="20"/>
        <v>383.07833064590568</v>
      </c>
      <c r="AL10">
        <f t="shared" si="21"/>
        <v>5.723436851310157</v>
      </c>
      <c r="AM10" s="19">
        <f t="shared" si="22"/>
        <v>66.931520447930666</v>
      </c>
      <c r="AN10" s="17">
        <v>18.9023387132214</v>
      </c>
      <c r="AO10" s="17">
        <f t="shared" si="23"/>
        <v>1.89023387132214E-2</v>
      </c>
      <c r="AP10">
        <v>5.0958999999999968</v>
      </c>
      <c r="AQ10">
        <f t="shared" si="24"/>
        <v>195.05846159981328</v>
      </c>
      <c r="AR10">
        <f t="shared" si="25"/>
        <v>3.1949897445540021</v>
      </c>
      <c r="AS10" s="19">
        <f t="shared" si="26"/>
        <v>61.051357655309801</v>
      </c>
    </row>
    <row r="11" spans="1:45" x14ac:dyDescent="0.25">
      <c r="A11" s="23" t="s">
        <v>7</v>
      </c>
      <c r="B11" s="22">
        <v>0.10436918068887033</v>
      </c>
      <c r="C11" s="10">
        <v>17.678100000000001</v>
      </c>
      <c r="D11">
        <v>0.56229840078513704</v>
      </c>
      <c r="E11" s="17">
        <f t="shared" si="0"/>
        <v>5.622984007851371E-4</v>
      </c>
      <c r="F11">
        <v>5.0987000000000009</v>
      </c>
      <c r="G11">
        <f t="shared" si="1"/>
        <v>414.08387522069256</v>
      </c>
      <c r="H11">
        <f t="shared" si="2"/>
        <v>9.5242362671720662E-2</v>
      </c>
      <c r="I11" s="18">
        <f t="shared" si="3"/>
        <v>4347.6858784777105</v>
      </c>
      <c r="J11" s="17">
        <v>0.46879453935806348</v>
      </c>
      <c r="K11" s="17">
        <f t="shared" si="4"/>
        <v>4.687945393580635E-4</v>
      </c>
      <c r="L11">
        <v>5.0987000000000009</v>
      </c>
      <c r="M11">
        <f t="shared" si="5"/>
        <v>386.87670538486594</v>
      </c>
      <c r="N11">
        <f t="shared" si="6"/>
        <v>7.940463546351792E-2</v>
      </c>
      <c r="O11" s="18">
        <f t="shared" si="7"/>
        <v>4872.2181410002768</v>
      </c>
      <c r="P11" s="17">
        <v>0.49923257403874505</v>
      </c>
      <c r="Q11" s="17">
        <f t="shared" si="8"/>
        <v>4.9923257403874509E-4</v>
      </c>
      <c r="R11">
        <v>5.0987000000000009</v>
      </c>
      <c r="S11">
        <f t="shared" si="9"/>
        <v>381.32376434489868</v>
      </c>
      <c r="T11">
        <f t="shared" si="10"/>
        <v>8.4560243827376022E-2</v>
      </c>
      <c r="U11" s="18">
        <f t="shared" si="11"/>
        <v>4509.4922517411987</v>
      </c>
      <c r="V11" s="17">
        <v>0.43480732350485585</v>
      </c>
      <c r="W11" s="17">
        <f>V11/1000</f>
        <v>4.3480732350485582E-4</v>
      </c>
      <c r="X11">
        <v>5.0987000000000009</v>
      </c>
      <c r="Y11">
        <f t="shared" si="12"/>
        <v>391.94867215945698</v>
      </c>
      <c r="Z11">
        <f t="shared" si="13"/>
        <v>7.3647865154419748E-2</v>
      </c>
      <c r="AA11" s="18">
        <f t="shared" si="14"/>
        <v>5321.9284949760067</v>
      </c>
      <c r="AB11" s="17">
        <v>0.25575290652895399</v>
      </c>
      <c r="AC11" s="17">
        <f t="shared" si="15"/>
        <v>2.55752906528954E-4</v>
      </c>
      <c r="AD11">
        <v>5.0987000000000009</v>
      </c>
      <c r="AE11">
        <f t="shared" si="16"/>
        <v>202.12967855938729</v>
      </c>
      <c r="AF11">
        <f t="shared" si="17"/>
        <v>4.3319545358773082E-2</v>
      </c>
      <c r="AG11" s="18">
        <f t="shared" si="18"/>
        <v>4666.0156953482883</v>
      </c>
      <c r="AH11" s="17">
        <v>76.814226674605791</v>
      </c>
      <c r="AI11" s="17">
        <f t="shared" si="19"/>
        <v>7.6814226674605787E-2</v>
      </c>
      <c r="AJ11">
        <v>5.0987000000000009</v>
      </c>
      <c r="AK11">
        <f t="shared" si="20"/>
        <v>383.28881737559232</v>
      </c>
      <c r="AL11">
        <f t="shared" si="21"/>
        <v>13.010829170197317</v>
      </c>
      <c r="AM11" s="19">
        <f t="shared" si="22"/>
        <v>29.459215270734319</v>
      </c>
      <c r="AN11" s="17">
        <v>25.21082575425455</v>
      </c>
      <c r="AO11" s="17">
        <f t="shared" si="23"/>
        <v>2.521082575425455E-2</v>
      </c>
      <c r="AP11">
        <v>5.0987000000000009</v>
      </c>
      <c r="AQ11">
        <f t="shared" si="24"/>
        <v>195.16563868187538</v>
      </c>
      <c r="AR11">
        <f t="shared" si="25"/>
        <v>4.2702213031151404</v>
      </c>
      <c r="AS11" s="19">
        <f t="shared" si="26"/>
        <v>45.703869853185694</v>
      </c>
    </row>
    <row r="12" spans="1:45" x14ac:dyDescent="0.25">
      <c r="C12" s="21"/>
    </row>
    <row r="15" spans="1:45" x14ac:dyDescent="0.25">
      <c r="D15" t="s">
        <v>107</v>
      </c>
      <c r="F15">
        <v>81.213618220466486</v>
      </c>
      <c r="L15">
        <v>75.877518854779822</v>
      </c>
      <c r="R15">
        <v>74.788429275089456</v>
      </c>
      <c r="X15">
        <v>76.872275709388063</v>
      </c>
      <c r="AD15">
        <v>39.643375479904144</v>
      </c>
      <c r="AJ15">
        <v>75.173832030829871</v>
      </c>
      <c r="AP15">
        <v>38.277529307838343</v>
      </c>
    </row>
    <row r="24" spans="3:18" x14ac:dyDescent="0.25">
      <c r="C24" s="24"/>
      <c r="D24" s="24" t="s">
        <v>108</v>
      </c>
      <c r="E24" s="24" t="s">
        <v>109</v>
      </c>
      <c r="F24" s="24" t="s">
        <v>110</v>
      </c>
      <c r="G24" s="24" t="s">
        <v>111</v>
      </c>
      <c r="H24" s="24" t="s">
        <v>112</v>
      </c>
      <c r="I24" s="24" t="s">
        <v>113</v>
      </c>
      <c r="J24" s="24" t="s">
        <v>114</v>
      </c>
      <c r="R24">
        <v>1.9912451677393648</v>
      </c>
    </row>
    <row r="25" spans="3:18" x14ac:dyDescent="0.25">
      <c r="C25" s="23" t="s">
        <v>53</v>
      </c>
      <c r="D25" s="25">
        <v>1848.481907176194</v>
      </c>
      <c r="E25" s="25">
        <v>2236.909685661994</v>
      </c>
      <c r="F25" s="25">
        <v>2334.5038762651425</v>
      </c>
      <c r="G25" s="25">
        <v>2422.5278034443436</v>
      </c>
      <c r="H25" s="25">
        <v>2206.2080960634676</v>
      </c>
      <c r="I25" s="25">
        <v>26935.405555787616</v>
      </c>
      <c r="J25" s="25">
        <v>588.04572731145572</v>
      </c>
      <c r="R25">
        <v>4.3987561289461485</v>
      </c>
    </row>
    <row r="26" spans="3:18" x14ac:dyDescent="0.25">
      <c r="C26" s="23" t="s">
        <v>6</v>
      </c>
      <c r="D26" s="25">
        <v>1051.3849274770434</v>
      </c>
      <c r="E26" s="25">
        <v>1304.6702450704749</v>
      </c>
      <c r="F26" s="25">
        <v>1323.085334581162</v>
      </c>
      <c r="G26" s="25">
        <v>1714.39223077012</v>
      </c>
      <c r="H26" s="25">
        <v>1219.8701031493808</v>
      </c>
      <c r="I26" s="25">
        <v>55.728474510909976</v>
      </c>
      <c r="J26" s="25">
        <v>267.24284186016098</v>
      </c>
      <c r="R26">
        <v>2.9736446692561587</v>
      </c>
    </row>
    <row r="27" spans="3:18" x14ac:dyDescent="0.25">
      <c r="C27" s="23" t="s">
        <v>44</v>
      </c>
      <c r="D27" s="25">
        <v>408.13408079463829</v>
      </c>
      <c r="E27" s="25">
        <v>397.68696847065036</v>
      </c>
      <c r="F27" s="25">
        <v>402.47282548541983</v>
      </c>
      <c r="G27" s="25">
        <v>402.52820850976576</v>
      </c>
      <c r="H27" s="25">
        <v>407.49684883287142</v>
      </c>
      <c r="I27" s="25">
        <v>33.06718874520088</v>
      </c>
      <c r="J27" s="25">
        <v>391.54825470736165</v>
      </c>
      <c r="R27">
        <v>4.5518264351803213</v>
      </c>
    </row>
    <row r="28" spans="3:18" x14ac:dyDescent="0.25">
      <c r="C28" s="23" t="s">
        <v>40</v>
      </c>
      <c r="D28" s="25">
        <v>1489.8472149344</v>
      </c>
      <c r="E28" s="25">
        <v>1629.2298496143558</v>
      </c>
      <c r="F28" s="25">
        <v>1632.0312392012222</v>
      </c>
      <c r="G28" s="25">
        <v>1791.495340557314</v>
      </c>
      <c r="H28" s="25">
        <v>1599.7835355386944</v>
      </c>
      <c r="I28" s="25">
        <v>14063.988737551128</v>
      </c>
      <c r="J28" s="25">
        <v>255.01800825428904</v>
      </c>
      <c r="R28">
        <v>6.960077156993477</v>
      </c>
    </row>
    <row r="29" spans="3:18" x14ac:dyDescent="0.25">
      <c r="C29" s="23" t="s">
        <v>81</v>
      </c>
      <c r="D29" s="25">
        <v>1574.297675466167</v>
      </c>
      <c r="E29" s="25">
        <v>1704.135154697002</v>
      </c>
      <c r="F29" s="25">
        <v>1723.7016637335421</v>
      </c>
      <c r="G29" s="25">
        <v>1875.6682098736951</v>
      </c>
      <c r="H29" s="25">
        <v>1649.690504327481</v>
      </c>
      <c r="I29" s="25">
        <v>55.764553436096122</v>
      </c>
      <c r="J29" s="25">
        <v>166.91289274545093</v>
      </c>
      <c r="R29">
        <v>10.113356694757464</v>
      </c>
    </row>
    <row r="30" spans="3:18" x14ac:dyDescent="0.25">
      <c r="C30" s="23" t="s">
        <v>3</v>
      </c>
      <c r="D30" s="25">
        <v>1584.4217628003285</v>
      </c>
      <c r="E30" s="25">
        <v>1654.8371271903852</v>
      </c>
      <c r="F30" s="25">
        <v>1661.62701174976</v>
      </c>
      <c r="G30" s="25">
        <v>1832.5850046982637</v>
      </c>
      <c r="H30" s="25">
        <v>1609.2704134970081</v>
      </c>
      <c r="I30" s="25">
        <v>29.633810346228021</v>
      </c>
      <c r="J30" s="25">
        <v>115.84682671419486</v>
      </c>
      <c r="R30">
        <v>15.526249981889107</v>
      </c>
    </row>
    <row r="31" spans="3:18" x14ac:dyDescent="0.25">
      <c r="C31" s="23" t="s">
        <v>62</v>
      </c>
      <c r="D31" s="25">
        <v>185.65119191044374</v>
      </c>
      <c r="E31" s="25">
        <v>183.49659978530167</v>
      </c>
      <c r="F31" s="25">
        <v>184.70014840845019</v>
      </c>
      <c r="G31" s="25">
        <v>177.90935494506968</v>
      </c>
      <c r="H31" s="25">
        <v>186.69171458389849</v>
      </c>
      <c r="I31" s="25">
        <v>491.0443207000684</v>
      </c>
      <c r="J31" s="25">
        <v>74.037188841230474</v>
      </c>
      <c r="R31">
        <v>18.9023387132214</v>
      </c>
    </row>
    <row r="32" spans="3:18" x14ac:dyDescent="0.25">
      <c r="C32" s="23" t="s">
        <v>82</v>
      </c>
      <c r="D32" s="25">
        <v>2365.2628824452213</v>
      </c>
      <c r="E32" s="25">
        <v>3853.633355557864</v>
      </c>
      <c r="F32" s="25">
        <v>3595.5041902186335</v>
      </c>
      <c r="G32" s="25">
        <v>4371.8388476220143</v>
      </c>
      <c r="H32" s="25">
        <v>3647.346938243913</v>
      </c>
      <c r="I32" s="25">
        <v>66.931520447930666</v>
      </c>
      <c r="J32" s="25">
        <v>61.051357655309801</v>
      </c>
      <c r="R32">
        <v>25.21082575425455</v>
      </c>
    </row>
    <row r="33" spans="3:10" x14ac:dyDescent="0.25">
      <c r="C33" s="23" t="s">
        <v>7</v>
      </c>
      <c r="D33" s="25">
        <v>4347.6858784777105</v>
      </c>
      <c r="E33" s="25">
        <v>4872.2181410002768</v>
      </c>
      <c r="F33" s="25">
        <v>4509.4922517411987</v>
      </c>
      <c r="G33" s="25">
        <v>5321.9284949760067</v>
      </c>
      <c r="H33" s="25">
        <v>4666.0156953482883</v>
      </c>
      <c r="I33" s="25">
        <v>29.459215270734319</v>
      </c>
      <c r="J33" s="25">
        <v>45.703869853185694</v>
      </c>
    </row>
    <row r="37" spans="3:10" x14ac:dyDescent="0.25">
      <c r="D37">
        <v>2.538488699574442</v>
      </c>
      <c r="E37">
        <v>2.2771685347254773</v>
      </c>
      <c r="F37">
        <v>2.2515490847665021</v>
      </c>
      <c r="G37">
        <v>2.2026158908884428</v>
      </c>
      <c r="H37">
        <v>1.1907901040904305</v>
      </c>
      <c r="I37">
        <v>1.4383919823529449E-3</v>
      </c>
      <c r="J37">
        <v>1.8925284521442496</v>
      </c>
    </row>
    <row r="38" spans="3:10" x14ac:dyDescent="0.25">
      <c r="D38">
        <v>2.1725752302209389</v>
      </c>
      <c r="E38">
        <v>1.9565896819798758</v>
      </c>
      <c r="F38">
        <v>1.9593652671928063</v>
      </c>
      <c r="G38">
        <v>1.9685950423954692</v>
      </c>
      <c r="H38">
        <v>1.0147278024330435</v>
      </c>
      <c r="I38">
        <v>58.493053634761715</v>
      </c>
      <c r="J38">
        <v>2.0386082033065662</v>
      </c>
    </row>
    <row r="39" spans="3:10" x14ac:dyDescent="0.25">
      <c r="D39">
        <v>1.3952620811277148</v>
      </c>
      <c r="E39">
        <v>1.1825997387140432</v>
      </c>
      <c r="F39">
        <v>1.164824484955828</v>
      </c>
      <c r="G39">
        <v>1.1510375679169083</v>
      </c>
      <c r="H39">
        <v>0.63220513813808665</v>
      </c>
      <c r="I39">
        <v>55.117157861218544</v>
      </c>
      <c r="J39">
        <v>2.2868330665368837</v>
      </c>
    </row>
    <row r="40" spans="3:10" x14ac:dyDescent="0.25">
      <c r="D40">
        <v>1.407900091165954</v>
      </c>
      <c r="E40">
        <v>1.1768071287516488</v>
      </c>
      <c r="F40">
        <v>1.1882616334879061</v>
      </c>
      <c r="G40">
        <v>1.2041617062642553</v>
      </c>
      <c r="H40">
        <v>0.60911834597001624</v>
      </c>
      <c r="I40">
        <v>0.81173431380233374</v>
      </c>
      <c r="J40">
        <v>2.9022966120221261</v>
      </c>
    </row>
    <row r="41" spans="3:10" x14ac:dyDescent="0.25">
      <c r="D41">
        <v>1.5245701177043463</v>
      </c>
      <c r="E41">
        <v>1.1975738900209083</v>
      </c>
      <c r="F41">
        <v>1.2124465178168931</v>
      </c>
      <c r="G41">
        <v>1.1876260545442103</v>
      </c>
      <c r="H41">
        <v>0.62139884493694175</v>
      </c>
      <c r="I41">
        <v>35.836079259261311</v>
      </c>
      <c r="J41">
        <v>4.5430897159513171</v>
      </c>
    </row>
    <row r="42" spans="3:10" x14ac:dyDescent="0.25">
      <c r="D42">
        <v>13.068372657802348</v>
      </c>
      <c r="E42">
        <v>12.188363841092508</v>
      </c>
      <c r="F42">
        <v>12.37059854593325</v>
      </c>
      <c r="G42">
        <v>13.260145629408401</v>
      </c>
      <c r="H42">
        <v>6.317794820520886</v>
      </c>
      <c r="I42">
        <v>74.010470794550201</v>
      </c>
      <c r="J42">
        <v>9.2930086736830742</v>
      </c>
    </row>
    <row r="43" spans="3:10" x14ac:dyDescent="0.25">
      <c r="D43">
        <v>2.3807226488403486</v>
      </c>
      <c r="E43">
        <v>2.2207322009963417</v>
      </c>
      <c r="F43">
        <v>2.2538378576656082</v>
      </c>
      <c r="G43">
        <v>2.2585375721027656</v>
      </c>
      <c r="H43">
        <v>1.1612796622944028</v>
      </c>
      <c r="I43">
        <v>1.1796996387112615</v>
      </c>
      <c r="J43">
        <v>12.937135375762447</v>
      </c>
    </row>
    <row r="44" spans="3:10" x14ac:dyDescent="0.25">
      <c r="D44">
        <v>3.8484992547965637</v>
      </c>
      <c r="E44">
        <v>3.4681116732428259</v>
      </c>
      <c r="F44">
        <v>3.4948038101989543</v>
      </c>
      <c r="G44">
        <v>3.5277638347308709</v>
      </c>
      <c r="H44">
        <v>1.8097904329442802</v>
      </c>
      <c r="I44">
        <v>60.898227022671314</v>
      </c>
      <c r="J44">
        <v>18.974160534443776</v>
      </c>
    </row>
    <row r="45" spans="3:10" x14ac:dyDescent="0.25">
      <c r="D45">
        <v>1.5476694371472077</v>
      </c>
      <c r="E45">
        <v>1.4250402550434058</v>
      </c>
      <c r="F45">
        <v>1.3895428267705501</v>
      </c>
      <c r="G45">
        <v>1.4506329342852153</v>
      </c>
      <c r="H45">
        <v>0.74214944291822937</v>
      </c>
      <c r="I45">
        <v>87.241297688395932</v>
      </c>
      <c r="J45">
        <v>22.973316556404882</v>
      </c>
    </row>
    <row r="50" spans="1:4" x14ac:dyDescent="0.25">
      <c r="B50" t="s">
        <v>124</v>
      </c>
      <c r="C50" t="s">
        <v>125</v>
      </c>
      <c r="D50" t="s">
        <v>98</v>
      </c>
    </row>
    <row r="51" spans="1:4" x14ac:dyDescent="0.25">
      <c r="A51" s="20" t="s">
        <v>115</v>
      </c>
      <c r="B51">
        <v>6.1856999999999998</v>
      </c>
      <c r="C51">
        <v>23.209</v>
      </c>
      <c r="D51">
        <f>C51-B51</f>
        <v>17.023299999999999</v>
      </c>
    </row>
    <row r="52" spans="1:4" x14ac:dyDescent="0.25">
      <c r="A52" s="20" t="s">
        <v>116</v>
      </c>
      <c r="B52">
        <v>6.2222</v>
      </c>
      <c r="C52">
        <v>23.220099999999999</v>
      </c>
      <c r="D52">
        <f t="shared" ref="D52:D58" si="27">C52-B52</f>
        <v>16.997899999999998</v>
      </c>
    </row>
    <row r="53" spans="1:4" x14ac:dyDescent="0.25">
      <c r="A53" s="20" t="s">
        <v>117</v>
      </c>
      <c r="B53">
        <v>6.1863000000000001</v>
      </c>
      <c r="C53">
        <v>23.209199999999999</v>
      </c>
      <c r="D53">
        <f t="shared" si="27"/>
        <v>17.0229</v>
      </c>
    </row>
    <row r="54" spans="1:4" x14ac:dyDescent="0.25">
      <c r="A54" s="20" t="s">
        <v>118</v>
      </c>
      <c r="B54">
        <v>6.1365999999999996</v>
      </c>
      <c r="C54">
        <v>23.6447</v>
      </c>
      <c r="D54">
        <f t="shared" si="27"/>
        <v>17.508099999999999</v>
      </c>
    </row>
    <row r="55" spans="1:4" x14ac:dyDescent="0.25">
      <c r="A55" s="20" t="s">
        <v>119</v>
      </c>
      <c r="B55">
        <v>6.1307</v>
      </c>
      <c r="C55">
        <v>23.722899999999999</v>
      </c>
      <c r="D55">
        <f t="shared" si="27"/>
        <v>17.592199999999998</v>
      </c>
    </row>
    <row r="56" spans="1:4" x14ac:dyDescent="0.25">
      <c r="A56" s="20" t="s">
        <v>120</v>
      </c>
      <c r="B56">
        <v>6.1429999999999998</v>
      </c>
      <c r="C56">
        <v>23.621700000000001</v>
      </c>
      <c r="D56">
        <f t="shared" si="27"/>
        <v>17.4787</v>
      </c>
    </row>
    <row r="57" spans="1:4" x14ac:dyDescent="0.25">
      <c r="A57" s="20" t="s">
        <v>121</v>
      </c>
      <c r="B57">
        <v>6.2255000000000003</v>
      </c>
      <c r="C57">
        <v>23.783100000000001</v>
      </c>
      <c r="D57">
        <f t="shared" si="27"/>
        <v>17.557600000000001</v>
      </c>
    </row>
    <row r="58" spans="1:4" x14ac:dyDescent="0.25">
      <c r="A58" s="20" t="s">
        <v>122</v>
      </c>
      <c r="B58">
        <v>6.1832000000000003</v>
      </c>
      <c r="C58">
        <v>23.780999999999999</v>
      </c>
      <c r="D58">
        <f t="shared" si="27"/>
        <v>17.597799999999999</v>
      </c>
    </row>
    <row r="59" spans="1:4" x14ac:dyDescent="0.25">
      <c r="A59" s="20" t="s">
        <v>123</v>
      </c>
      <c r="B59">
        <v>6.1417999999999999</v>
      </c>
      <c r="C59">
        <v>23.819900000000001</v>
      </c>
      <c r="D59">
        <f>C59-B59</f>
        <v>17.678100000000001</v>
      </c>
    </row>
  </sheetData>
  <mergeCells count="7">
    <mergeCell ref="D1:I1"/>
    <mergeCell ref="J1:O1"/>
    <mergeCell ref="P1:U1"/>
    <mergeCell ref="V1:AA1"/>
    <mergeCell ref="AB1:AG1"/>
    <mergeCell ref="AH1:AM1"/>
    <mergeCell ref="AN1:A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9"/>
  <sheetViews>
    <sheetView tabSelected="1" workbookViewId="0">
      <selection activeCell="L28" sqref="L28"/>
    </sheetView>
  </sheetViews>
  <sheetFormatPr defaultRowHeight="15" x14ac:dyDescent="0.25"/>
  <cols>
    <col min="1" max="1" width="10.85546875" bestFit="1" customWidth="1"/>
    <col min="2" max="2" width="23.28515625" bestFit="1" customWidth="1"/>
    <col min="3" max="3" width="16.85546875" bestFit="1" customWidth="1"/>
    <col min="4" max="4" width="19.42578125" bestFit="1" customWidth="1"/>
    <col min="5" max="5" width="13.7109375" bestFit="1" customWidth="1"/>
    <col min="6" max="6" width="23.85546875" bestFit="1" customWidth="1"/>
    <col min="7" max="7" width="26.28515625" bestFit="1" customWidth="1"/>
    <col min="8" max="8" width="18" bestFit="1" customWidth="1"/>
    <col min="9" max="9" width="16.7109375" bestFit="1" customWidth="1"/>
    <col min="10" max="10" width="12.5703125" bestFit="1" customWidth="1"/>
    <col min="11" max="11" width="10.28515625" bestFit="1" customWidth="1"/>
    <col min="12" max="12" width="21.85546875" bestFit="1" customWidth="1"/>
    <col min="13" max="13" width="23.7109375" bestFit="1" customWidth="1"/>
    <col min="14" max="14" width="16.28515625" bestFit="1" customWidth="1"/>
    <col min="16" max="16" width="9.7109375" bestFit="1" customWidth="1"/>
    <col min="17" max="17" width="10.28515625" bestFit="1" customWidth="1"/>
    <col min="18" max="18" width="21.85546875" bestFit="1" customWidth="1"/>
    <col min="19" max="19" width="23.7109375" bestFit="1" customWidth="1"/>
    <col min="20" max="20" width="16.28515625" bestFit="1" customWidth="1"/>
    <col min="21" max="21" width="8.85546875" customWidth="1"/>
    <col min="22" max="22" width="9.7109375" bestFit="1" customWidth="1"/>
    <col min="23" max="23" width="10.28515625" bestFit="1" customWidth="1"/>
    <col min="24" max="24" width="21.85546875" bestFit="1" customWidth="1"/>
    <col min="25" max="25" width="23.7109375" bestFit="1" customWidth="1"/>
    <col min="26" max="26" width="16.28515625" bestFit="1" customWidth="1"/>
    <col min="27" max="27" width="8.85546875" customWidth="1"/>
    <col min="28" max="28" width="9.7109375" bestFit="1" customWidth="1"/>
    <col min="29" max="29" width="10.28515625" bestFit="1" customWidth="1"/>
    <col min="30" max="30" width="21.85546875" bestFit="1" customWidth="1"/>
    <col min="31" max="31" width="23.7109375" bestFit="1" customWidth="1"/>
    <col min="32" max="32" width="16.28515625" bestFit="1" customWidth="1"/>
    <col min="33" max="33" width="8.85546875" customWidth="1"/>
    <col min="34" max="34" width="9.7109375" bestFit="1" customWidth="1"/>
    <col min="35" max="35" width="10.28515625" bestFit="1" customWidth="1"/>
    <col min="36" max="36" width="21.85546875" bestFit="1" customWidth="1"/>
    <col min="37" max="37" width="23.7109375" bestFit="1" customWidth="1"/>
    <col min="38" max="38" width="16.28515625" bestFit="1" customWidth="1"/>
    <col min="39" max="39" width="8.85546875" customWidth="1"/>
    <col min="40" max="40" width="9.7109375" bestFit="1" customWidth="1"/>
    <col min="41" max="41" width="10.28515625" bestFit="1" customWidth="1"/>
    <col min="42" max="42" width="21.85546875" bestFit="1" customWidth="1"/>
    <col min="43" max="43" width="23.7109375" bestFit="1" customWidth="1"/>
    <col min="44" max="44" width="16.28515625" bestFit="1" customWidth="1"/>
  </cols>
  <sheetData>
    <row r="1" spans="1:45" x14ac:dyDescent="0.25">
      <c r="C1" s="21"/>
      <c r="D1" s="16" t="s">
        <v>86</v>
      </c>
      <c r="E1" s="16"/>
      <c r="F1" s="16"/>
      <c r="G1" s="16"/>
      <c r="H1" s="16"/>
      <c r="I1" s="16"/>
      <c r="J1" s="16" t="s">
        <v>99</v>
      </c>
      <c r="K1" s="16"/>
      <c r="L1" s="16"/>
      <c r="M1" s="16"/>
      <c r="N1" s="16"/>
      <c r="O1" s="16"/>
      <c r="P1" s="16" t="s">
        <v>91</v>
      </c>
      <c r="Q1" s="16"/>
      <c r="R1" s="16"/>
      <c r="S1" s="16"/>
      <c r="T1" s="16"/>
      <c r="U1" s="16"/>
      <c r="V1" s="16" t="s">
        <v>93</v>
      </c>
      <c r="W1" s="16"/>
      <c r="X1" s="16"/>
      <c r="Y1" s="16"/>
      <c r="Z1" s="16"/>
      <c r="AA1" s="16"/>
      <c r="AB1" s="16" t="s">
        <v>94</v>
      </c>
      <c r="AC1" s="16"/>
      <c r="AD1" s="16"/>
      <c r="AE1" s="16"/>
      <c r="AF1" s="16"/>
      <c r="AG1" s="16"/>
      <c r="AH1" s="16" t="s">
        <v>95</v>
      </c>
      <c r="AI1" s="16"/>
      <c r="AJ1" s="16"/>
      <c r="AK1" s="16"/>
      <c r="AL1" s="16"/>
      <c r="AM1" s="16"/>
      <c r="AN1" s="16" t="s">
        <v>96</v>
      </c>
      <c r="AO1" s="16"/>
      <c r="AP1" s="16"/>
      <c r="AQ1" s="16"/>
      <c r="AR1" s="16"/>
      <c r="AS1" s="16"/>
    </row>
    <row r="2" spans="1:45" x14ac:dyDescent="0.25">
      <c r="B2" s="22" t="s">
        <v>105</v>
      </c>
      <c r="C2" s="10" t="s">
        <v>106</v>
      </c>
      <c r="D2" t="s">
        <v>89</v>
      </c>
      <c r="E2" t="s">
        <v>100</v>
      </c>
      <c r="F2" t="s">
        <v>101</v>
      </c>
      <c r="G2" t="s">
        <v>102</v>
      </c>
      <c r="H2" t="s">
        <v>103</v>
      </c>
      <c r="I2" t="s">
        <v>104</v>
      </c>
      <c r="J2" t="s">
        <v>89</v>
      </c>
      <c r="K2" t="s">
        <v>100</v>
      </c>
      <c r="L2" t="s">
        <v>101</v>
      </c>
      <c r="M2" t="s">
        <v>102</v>
      </c>
      <c r="N2" t="s">
        <v>103</v>
      </c>
      <c r="O2" t="s">
        <v>104</v>
      </c>
      <c r="P2" t="s">
        <v>89</v>
      </c>
      <c r="Q2" t="s">
        <v>100</v>
      </c>
      <c r="R2" t="s">
        <v>101</v>
      </c>
      <c r="S2" t="s">
        <v>102</v>
      </c>
      <c r="T2" t="s">
        <v>103</v>
      </c>
      <c r="U2" t="s">
        <v>104</v>
      </c>
      <c r="V2" t="s">
        <v>89</v>
      </c>
      <c r="W2" t="s">
        <v>100</v>
      </c>
      <c r="X2" t="s">
        <v>101</v>
      </c>
      <c r="Y2" t="s">
        <v>102</v>
      </c>
      <c r="Z2" t="s">
        <v>103</v>
      </c>
      <c r="AA2" t="s">
        <v>104</v>
      </c>
      <c r="AB2" t="s">
        <v>89</v>
      </c>
      <c r="AC2" t="s">
        <v>100</v>
      </c>
      <c r="AD2" t="s">
        <v>101</v>
      </c>
      <c r="AE2" t="s">
        <v>102</v>
      </c>
      <c r="AF2" t="s">
        <v>103</v>
      </c>
      <c r="AG2" t="s">
        <v>104</v>
      </c>
      <c r="AH2" t="s">
        <v>89</v>
      </c>
      <c r="AI2" t="s">
        <v>100</v>
      </c>
      <c r="AJ2" t="s">
        <v>101</v>
      </c>
      <c r="AK2" t="s">
        <v>102</v>
      </c>
      <c r="AL2" t="s">
        <v>103</v>
      </c>
      <c r="AM2" t="s">
        <v>104</v>
      </c>
      <c r="AN2" t="s">
        <v>89</v>
      </c>
      <c r="AO2" t="s">
        <v>100</v>
      </c>
      <c r="AP2" t="s">
        <v>101</v>
      </c>
      <c r="AQ2" t="s">
        <v>102</v>
      </c>
      <c r="AR2" t="s">
        <v>103</v>
      </c>
      <c r="AS2" t="s">
        <v>104</v>
      </c>
    </row>
    <row r="3" spans="1:45" x14ac:dyDescent="0.25">
      <c r="A3" s="23" t="s">
        <v>59</v>
      </c>
      <c r="B3" s="22">
        <v>0.10364058565527474</v>
      </c>
      <c r="C3" s="10">
        <v>16.5593</v>
      </c>
      <c r="D3">
        <v>0.96110028762233279</v>
      </c>
      <c r="E3" s="17">
        <f>D3/1000</f>
        <v>9.6110028762233274E-4</v>
      </c>
      <c r="F3">
        <v>4.9598000000000084</v>
      </c>
      <c r="G3">
        <f>F3*F$15</f>
        <v>402.80330364987037</v>
      </c>
      <c r="H3">
        <f>(E3/$B3)*$C3</f>
        <v>0.1535609615885502</v>
      </c>
      <c r="I3" s="18">
        <f>G3/H3</f>
        <v>2623.0840148626949</v>
      </c>
      <c r="J3" s="17">
        <v>0.77469171136728576</v>
      </c>
      <c r="K3" s="17">
        <f>J3/1000</f>
        <v>7.7469171136728581E-4</v>
      </c>
      <c r="L3">
        <v>4.9598000000000084</v>
      </c>
      <c r="M3">
        <f>L3*L$15</f>
        <v>376.33731801593763</v>
      </c>
      <c r="N3">
        <f>(K3/$B3)*$C3</f>
        <v>0.12377730572377756</v>
      </c>
      <c r="O3" s="18">
        <f>M3/N3</f>
        <v>3040.4387606866726</v>
      </c>
      <c r="P3" s="17">
        <v>0.8132979074526081</v>
      </c>
      <c r="Q3" s="17">
        <f>P3/1000</f>
        <v>8.1329790745260811E-4</v>
      </c>
      <c r="R3">
        <v>4.9598000000000084</v>
      </c>
      <c r="S3">
        <f>R3*R$15</f>
        <v>370.93565151858934</v>
      </c>
      <c r="T3">
        <f>(Q3/$B3)*$C3</f>
        <v>0.12994565742493511</v>
      </c>
      <c r="U3" s="18">
        <f>S3/T3</f>
        <v>2854.5444216392179</v>
      </c>
      <c r="V3" s="17">
        <v>0.66865117893151838</v>
      </c>
      <c r="W3" s="17">
        <f>V3/1000</f>
        <v>6.686511789315184E-4</v>
      </c>
      <c r="X3">
        <v>4.9598000000000084</v>
      </c>
      <c r="Y3">
        <f>X3*X$15</f>
        <v>381.27111306342357</v>
      </c>
      <c r="Z3">
        <f>(W3/$B3)*$C3</f>
        <v>0.10683455132248346</v>
      </c>
      <c r="AA3" s="18">
        <f>Y3/Z3</f>
        <v>3568.7996845940293</v>
      </c>
      <c r="AB3" s="17">
        <v>0.41496410864086952</v>
      </c>
      <c r="AC3" s="17">
        <f>AB3/1000</f>
        <v>4.149641086408695E-4</v>
      </c>
      <c r="AD3">
        <v>4.9598000000000084</v>
      </c>
      <c r="AE3">
        <f>AD3*AD$15</f>
        <v>196.62321370522892</v>
      </c>
      <c r="AF3">
        <f>(AC3/$B3)*$C3</f>
        <v>6.6301392652030305E-2</v>
      </c>
      <c r="AG3" s="18">
        <f>AE3/AF3</f>
        <v>2965.5970386197891</v>
      </c>
      <c r="AH3" s="17">
        <v>1.194529677486111E-2</v>
      </c>
      <c r="AI3" s="17">
        <f>AH3/1000</f>
        <v>1.194529677486111E-5</v>
      </c>
      <c r="AJ3">
        <v>4.9598000000000084</v>
      </c>
      <c r="AK3">
        <f>AJ3*AJ$15</f>
        <v>372.84717210651064</v>
      </c>
      <c r="AL3">
        <f>(AI3/$B3)*$C3</f>
        <v>1.9085742485274188E-3</v>
      </c>
      <c r="AM3" s="19">
        <f>AK3/AL3</f>
        <v>195353.7686019734</v>
      </c>
      <c r="AN3" s="17">
        <v>1.8529861445185245</v>
      </c>
      <c r="AO3" s="17">
        <f>AN3/1000</f>
        <v>1.8529861445185246E-3</v>
      </c>
      <c r="AP3">
        <v>4.9598000000000084</v>
      </c>
      <c r="AQ3">
        <f>AP3*AP$15</f>
        <v>189.84888986101694</v>
      </c>
      <c r="AR3">
        <f>(AO3/$B3)*$C3</f>
        <v>0.29606310374379818</v>
      </c>
      <c r="AS3" s="19">
        <f>AQ3/AR3</f>
        <v>641.24467878748237</v>
      </c>
    </row>
    <row r="4" spans="1:45" x14ac:dyDescent="0.25">
      <c r="A4" s="23" t="s">
        <v>70</v>
      </c>
      <c r="B4" s="22">
        <v>0.10472739041147107</v>
      </c>
      <c r="C4" s="10">
        <v>16.645799999999998</v>
      </c>
      <c r="D4">
        <v>4.0480218130327463</v>
      </c>
      <c r="E4" s="17">
        <f t="shared" ref="E4:E11" si="0">D4/1000</f>
        <v>4.0480218130327459E-3</v>
      </c>
      <c r="F4">
        <v>4.9161999999999964</v>
      </c>
      <c r="G4">
        <f t="shared" ref="G4:G11" si="1">F4*F$15</f>
        <v>399.26238989545703</v>
      </c>
      <c r="H4">
        <f t="shared" ref="H4:H11" si="2">(E4/$B4)*$C4</f>
        <v>0.64340915237777074</v>
      </c>
      <c r="I4" s="18">
        <f t="shared" ref="I4:I11" si="3">G4/H4</f>
        <v>620.54198082192408</v>
      </c>
      <c r="J4" s="17">
        <v>3.9091320550159412</v>
      </c>
      <c r="K4" s="17">
        <f t="shared" ref="K4:K11" si="4">J4/1000</f>
        <v>3.9091320550159415E-3</v>
      </c>
      <c r="L4">
        <v>4.9161999999999964</v>
      </c>
      <c r="M4">
        <f t="shared" ref="M4:M11" si="5">L4*L$15</f>
        <v>373.02905819386831</v>
      </c>
      <c r="N4">
        <f t="shared" ref="N4:N11" si="6">(K4/$B4)*$C4</f>
        <v>0.62133344587049877</v>
      </c>
      <c r="O4" s="18">
        <f t="shared" ref="O4:O11" si="7">M4/N4</f>
        <v>600.36854715143852</v>
      </c>
      <c r="P4" s="17">
        <v>3.8740806368870508</v>
      </c>
      <c r="Q4" s="17">
        <f t="shared" ref="Q4:Q11" si="8">P4/1000</f>
        <v>3.8740806368870507E-3</v>
      </c>
      <c r="R4">
        <v>4.9161999999999964</v>
      </c>
      <c r="S4">
        <f t="shared" ref="S4:S11" si="9">R4*R$15</f>
        <v>367.67487600219454</v>
      </c>
      <c r="T4">
        <f t="shared" ref="T4:T11" si="10">(Q4/$B4)*$C4</f>
        <v>0.61576223003481811</v>
      </c>
      <c r="U4" s="18">
        <f t="shared" ref="U4:U11" si="11">S4/T4</f>
        <v>597.10527549149037</v>
      </c>
      <c r="V4" s="17">
        <v>3.9185794256043094</v>
      </c>
      <c r="W4" s="17">
        <f t="shared" ref="W4:W11" si="12">V4/1000</f>
        <v>3.9185794256043098E-3</v>
      </c>
      <c r="X4">
        <v>4.9161999999999964</v>
      </c>
      <c r="Y4">
        <f t="shared" ref="Y4:Y11" si="13">X4*X$15</f>
        <v>377.91948184249333</v>
      </c>
      <c r="Z4">
        <f t="shared" ref="Z4:Z11" si="14">(W4/$B4)*$C4</f>
        <v>0.62283504961257607</v>
      </c>
      <c r="AA4" s="18">
        <f t="shared" ref="AA4:AA11" si="15">Y4/Z4</f>
        <v>606.77298440023844</v>
      </c>
      <c r="AB4" s="17">
        <v>1.9803924674724005</v>
      </c>
      <c r="AC4" s="17">
        <f t="shared" ref="AC4:AC11" si="16">AB4/1000</f>
        <v>1.9803924674724003E-3</v>
      </c>
      <c r="AD4">
        <v>4.9161999999999964</v>
      </c>
      <c r="AE4">
        <f t="shared" ref="AE4:AE11" si="17">AD4*AD$15</f>
        <v>194.89476253430462</v>
      </c>
      <c r="AF4">
        <f t="shared" ref="AF4:AF11" si="18">(AC4/$B4)*$C4</f>
        <v>0.31477168299078817</v>
      </c>
      <c r="AG4" s="18">
        <f t="shared" ref="AG4:AG11" si="19">AE4/AF4</f>
        <v>619.16231054369723</v>
      </c>
      <c r="AH4" s="17">
        <v>0.32287736700061975</v>
      </c>
      <c r="AI4" s="17">
        <f t="shared" ref="AI4:AI11" si="20">AH4/1000</f>
        <v>3.2287736700061973E-4</v>
      </c>
      <c r="AJ4">
        <v>4.9161999999999964</v>
      </c>
      <c r="AK4">
        <f t="shared" ref="AK4:AK11" si="21">AJ4*AJ$15</f>
        <v>369.56959302996552</v>
      </c>
      <c r="AL4">
        <f t="shared" ref="AL4:AL11" si="22">(AI4/$B4)*$C4</f>
        <v>5.1319449997774665E-2</v>
      </c>
      <c r="AM4" s="19">
        <f t="shared" ref="AM4:AM11" si="23">AK4/AL4</f>
        <v>7201.3552960133238</v>
      </c>
      <c r="AN4" s="17">
        <v>2.9716041103552775</v>
      </c>
      <c r="AO4" s="17">
        <f t="shared" ref="AO4:AO11" si="24">AN4/1000</f>
        <v>2.9716041103552775E-3</v>
      </c>
      <c r="AP4">
        <v>4.9161999999999964</v>
      </c>
      <c r="AQ4">
        <f t="shared" ref="AQ4:AQ11" si="25">AP4*AP$15</f>
        <v>188.17998958319473</v>
      </c>
      <c r="AR4">
        <f t="shared" ref="AR4:AR11" si="26">(AO4/$B4)*$C4</f>
        <v>0.47231891777123736</v>
      </c>
      <c r="AS4" s="19">
        <f t="shared" ref="AS4:AS11" si="27">AQ4/AR4</f>
        <v>398.41721875374407</v>
      </c>
    </row>
    <row r="5" spans="1:45" x14ac:dyDescent="0.25">
      <c r="A5" s="23" t="s">
        <v>5</v>
      </c>
      <c r="B5" s="22">
        <v>0.10486412253665388</v>
      </c>
      <c r="C5" s="10">
        <v>16.6387</v>
      </c>
      <c r="D5">
        <v>0.86533057227698196</v>
      </c>
      <c r="E5" s="17">
        <f t="shared" si="0"/>
        <v>8.6533057227698197E-4</v>
      </c>
      <c r="F5">
        <v>4.9164999999999992</v>
      </c>
      <c r="G5">
        <f t="shared" si="1"/>
        <v>399.28675398092344</v>
      </c>
      <c r="H5">
        <f t="shared" si="2"/>
        <v>0.1373012565657277</v>
      </c>
      <c r="I5" s="18">
        <f t="shared" si="3"/>
        <v>2908.1070630244399</v>
      </c>
      <c r="J5" s="17">
        <v>0.71041356689696522</v>
      </c>
      <c r="K5" s="17">
        <f t="shared" si="4"/>
        <v>7.1041356689696526E-4</v>
      </c>
      <c r="L5">
        <v>4.9164999999999992</v>
      </c>
      <c r="M5">
        <f t="shared" si="5"/>
        <v>373.05182144952494</v>
      </c>
      <c r="N5">
        <f t="shared" si="6"/>
        <v>0.1127207087571527</v>
      </c>
      <c r="O5" s="18">
        <f t="shared" si="7"/>
        <v>3309.5233836156385</v>
      </c>
      <c r="P5" s="17">
        <v>0.74873049632327537</v>
      </c>
      <c r="Q5" s="17">
        <f t="shared" si="8"/>
        <v>7.4873049632327542E-4</v>
      </c>
      <c r="R5">
        <v>4.9164999999999992</v>
      </c>
      <c r="S5">
        <f t="shared" si="9"/>
        <v>367.69731253097723</v>
      </c>
      <c r="T5">
        <f t="shared" si="10"/>
        <v>0.1188004229456036</v>
      </c>
      <c r="U5" s="18">
        <f t="shared" si="11"/>
        <v>3095.084204366332</v>
      </c>
      <c r="V5" s="17">
        <v>0.58429410819610483</v>
      </c>
      <c r="W5" s="17">
        <f t="shared" si="12"/>
        <v>5.8429410819610481E-4</v>
      </c>
      <c r="X5">
        <v>4.9164999999999992</v>
      </c>
      <c r="Y5">
        <f t="shared" si="13"/>
        <v>377.94254352520636</v>
      </c>
      <c r="Z5">
        <f t="shared" si="14"/>
        <v>9.2709442875892736E-2</v>
      </c>
      <c r="AA5" s="18">
        <f t="shared" si="15"/>
        <v>4076.6348259814954</v>
      </c>
      <c r="AB5" s="17">
        <v>0.38202188279723864</v>
      </c>
      <c r="AC5" s="17">
        <f t="shared" si="16"/>
        <v>3.8202188279723865E-4</v>
      </c>
      <c r="AD5">
        <v>4.9164999999999992</v>
      </c>
      <c r="AE5">
        <f t="shared" si="17"/>
        <v>194.90665554694868</v>
      </c>
      <c r="AF5">
        <f t="shared" si="18"/>
        <v>6.0615083095523326E-2</v>
      </c>
      <c r="AG5" s="18">
        <f t="shared" si="19"/>
        <v>3215.4811243893741</v>
      </c>
      <c r="AH5" s="17">
        <v>27.973390757909829</v>
      </c>
      <c r="AI5" s="17">
        <f t="shared" si="20"/>
        <v>2.7973390757909829E-2</v>
      </c>
      <c r="AJ5">
        <v>4.9164999999999992</v>
      </c>
      <c r="AK5">
        <f t="shared" si="21"/>
        <v>369.59214517957503</v>
      </c>
      <c r="AL5">
        <f t="shared" si="22"/>
        <v>4.4385138171632104</v>
      </c>
      <c r="AM5" s="19">
        <f t="shared" si="23"/>
        <v>83.269346543522232</v>
      </c>
      <c r="AN5" s="17">
        <v>2.2309453637214749</v>
      </c>
      <c r="AO5" s="17">
        <f t="shared" si="24"/>
        <v>2.2309453637214751E-3</v>
      </c>
      <c r="AP5">
        <v>4.9164999999999992</v>
      </c>
      <c r="AQ5">
        <f t="shared" si="25"/>
        <v>188.19147284198718</v>
      </c>
      <c r="AR5">
        <f t="shared" si="26"/>
        <v>0.35398217927564013</v>
      </c>
      <c r="AS5" s="19">
        <f t="shared" si="27"/>
        <v>531.6410934219532</v>
      </c>
    </row>
    <row r="6" spans="1:45" x14ac:dyDescent="0.25">
      <c r="A6" s="23" t="s">
        <v>78</v>
      </c>
      <c r="B6" s="22">
        <v>0.10458232097990691</v>
      </c>
      <c r="C6" s="10">
        <v>17.080100000000002</v>
      </c>
      <c r="D6">
        <v>1.0689954994515909</v>
      </c>
      <c r="E6" s="17">
        <f t="shared" si="0"/>
        <v>1.0689954994515909E-3</v>
      </c>
      <c r="F6">
        <v>4.9684000000000026</v>
      </c>
      <c r="G6">
        <f t="shared" si="1"/>
        <v>403.50174076656589</v>
      </c>
      <c r="H6">
        <f t="shared" si="2"/>
        <v>0.17458543527343479</v>
      </c>
      <c r="I6" s="18">
        <f t="shared" si="3"/>
        <v>2311.1993284812311</v>
      </c>
      <c r="J6" s="17">
        <v>0.70805803960955949</v>
      </c>
      <c r="K6" s="17">
        <f t="shared" si="4"/>
        <v>7.0805803960955946E-4</v>
      </c>
      <c r="L6">
        <v>4.9684000000000026</v>
      </c>
      <c r="M6">
        <f t="shared" si="5"/>
        <v>376.98986467808828</v>
      </c>
      <c r="N6">
        <f t="shared" si="6"/>
        <v>0.11563811176708122</v>
      </c>
      <c r="O6" s="18">
        <f t="shared" si="7"/>
        <v>3260.0831933110676</v>
      </c>
      <c r="P6" s="17">
        <v>0.75525196780437298</v>
      </c>
      <c r="Q6" s="17">
        <f t="shared" si="8"/>
        <v>7.5525196780437296E-4</v>
      </c>
      <c r="R6">
        <v>4.9684000000000026</v>
      </c>
      <c r="S6">
        <f t="shared" si="9"/>
        <v>371.57883201035463</v>
      </c>
      <c r="T6">
        <f t="shared" si="10"/>
        <v>0.12334569566278672</v>
      </c>
      <c r="U6" s="18">
        <f t="shared" si="11"/>
        <v>3012.4993824365743</v>
      </c>
      <c r="V6" s="17">
        <v>0.61673622999223721</v>
      </c>
      <c r="W6" s="17">
        <f t="shared" si="12"/>
        <v>6.1673622999223717E-4</v>
      </c>
      <c r="X6">
        <v>4.9684000000000026</v>
      </c>
      <c r="Y6">
        <f t="shared" si="13"/>
        <v>381.93221463452386</v>
      </c>
      <c r="Z6">
        <f t="shared" si="14"/>
        <v>0.10072368238905562</v>
      </c>
      <c r="AA6" s="18">
        <f t="shared" si="15"/>
        <v>3791.8809715402508</v>
      </c>
      <c r="AB6" s="17">
        <v>0.37119811330365443</v>
      </c>
      <c r="AC6" s="17">
        <f t="shared" si="16"/>
        <v>3.7119811330365443E-4</v>
      </c>
      <c r="AD6">
        <v>4.9684000000000026</v>
      </c>
      <c r="AE6">
        <f t="shared" si="17"/>
        <v>196.96414673435586</v>
      </c>
      <c r="AF6">
        <f t="shared" si="18"/>
        <v>6.0623065501250954E-2</v>
      </c>
      <c r="AG6" s="18">
        <f t="shared" si="19"/>
        <v>3248.9968150866853</v>
      </c>
      <c r="AH6" s="17">
        <v>2.3353015107892536E-2</v>
      </c>
      <c r="AI6" s="17">
        <f t="shared" si="20"/>
        <v>2.3353015107892535E-5</v>
      </c>
      <c r="AJ6">
        <v>4.9684000000000026</v>
      </c>
      <c r="AK6">
        <f t="shared" si="21"/>
        <v>373.49366706197532</v>
      </c>
      <c r="AL6">
        <f t="shared" si="22"/>
        <v>3.8139508628896213E-3</v>
      </c>
      <c r="AM6" s="19">
        <f t="shared" si="23"/>
        <v>97928.284996047296</v>
      </c>
      <c r="AN6" s="17">
        <v>2.5928427666053149</v>
      </c>
      <c r="AO6" s="17">
        <f t="shared" si="24"/>
        <v>2.592842766605315E-3</v>
      </c>
      <c r="AP6">
        <v>4.9684000000000026</v>
      </c>
      <c r="AQ6">
        <f t="shared" si="25"/>
        <v>190.17807661306412</v>
      </c>
      <c r="AR6">
        <f t="shared" si="26"/>
        <v>0.423456023187743</v>
      </c>
      <c r="AS6" s="19">
        <f t="shared" si="27"/>
        <v>449.10939082037089</v>
      </c>
    </row>
    <row r="7" spans="1:45" x14ac:dyDescent="0.25">
      <c r="A7" s="23" t="s">
        <v>58</v>
      </c>
      <c r="B7" s="22">
        <v>0.10506839379169945</v>
      </c>
      <c r="C7" s="10">
        <v>17.233999999999998</v>
      </c>
      <c r="D7">
        <v>0.9827767494309726</v>
      </c>
      <c r="E7" s="17">
        <f t="shared" si="0"/>
        <v>9.8277674943097267E-4</v>
      </c>
      <c r="F7">
        <v>5.0165000000000006</v>
      </c>
      <c r="G7">
        <f t="shared" si="1"/>
        <v>407.4081158029702</v>
      </c>
      <c r="H7">
        <f t="shared" si="2"/>
        <v>0.16120142212577956</v>
      </c>
      <c r="I7" s="18">
        <f t="shared" si="3"/>
        <v>2527.3233351817739</v>
      </c>
      <c r="J7" s="17">
        <v>0.80034482284219688</v>
      </c>
      <c r="K7" s="17">
        <f t="shared" si="4"/>
        <v>8.0034482284219687E-4</v>
      </c>
      <c r="L7">
        <v>5.0165000000000006</v>
      </c>
      <c r="M7">
        <f t="shared" si="5"/>
        <v>380.63957333500304</v>
      </c>
      <c r="N7">
        <f t="shared" si="6"/>
        <v>0.13127775327190827</v>
      </c>
      <c r="O7" s="18">
        <f t="shared" si="7"/>
        <v>2899.4979259479369</v>
      </c>
      <c r="P7" s="17">
        <v>0.84895446080836168</v>
      </c>
      <c r="Q7" s="17">
        <f t="shared" si="8"/>
        <v>8.489544608083617E-4</v>
      </c>
      <c r="R7">
        <v>5.0165000000000006</v>
      </c>
      <c r="S7">
        <f t="shared" si="9"/>
        <v>375.17615545848628</v>
      </c>
      <c r="T7">
        <f t="shared" si="10"/>
        <v>0.13925102164003161</v>
      </c>
      <c r="U7" s="18">
        <f t="shared" si="11"/>
        <v>2694.2434679461726</v>
      </c>
      <c r="V7" s="17">
        <v>0.71740660316642357</v>
      </c>
      <c r="W7" s="17">
        <f t="shared" si="12"/>
        <v>7.1740660316642357E-4</v>
      </c>
      <c r="X7">
        <v>5.0165000000000006</v>
      </c>
      <c r="Y7">
        <f t="shared" si="13"/>
        <v>385.62977109614525</v>
      </c>
      <c r="Z7">
        <f t="shared" si="14"/>
        <v>0.11767368808817651</v>
      </c>
      <c r="AA7" s="18">
        <f t="shared" si="15"/>
        <v>3277.1112842760654</v>
      </c>
      <c r="AB7" s="17">
        <v>0.43214880776756859</v>
      </c>
      <c r="AC7" s="17">
        <f t="shared" si="16"/>
        <v>4.3214880776756858E-4</v>
      </c>
      <c r="AD7">
        <v>5.0165000000000006</v>
      </c>
      <c r="AE7">
        <f t="shared" si="17"/>
        <v>198.87099309493917</v>
      </c>
      <c r="AF7">
        <f t="shared" si="18"/>
        <v>7.0883852739116016E-2</v>
      </c>
      <c r="AG7" s="18">
        <f t="shared" si="19"/>
        <v>2805.5895018414494</v>
      </c>
      <c r="AH7" s="17">
        <v>47.423199025220754</v>
      </c>
      <c r="AI7" s="17">
        <f t="shared" si="20"/>
        <v>4.7423199025220755E-2</v>
      </c>
      <c r="AJ7">
        <v>5.0165000000000006</v>
      </c>
      <c r="AK7">
        <f t="shared" si="21"/>
        <v>377.10952838265808</v>
      </c>
      <c r="AL7">
        <f t="shared" si="22"/>
        <v>7.7786609512747829</v>
      </c>
      <c r="AM7" s="19">
        <f t="shared" si="23"/>
        <v>48.480005844817882</v>
      </c>
      <c r="AN7" s="17">
        <v>4.7867320127903694</v>
      </c>
      <c r="AO7" s="17">
        <f t="shared" si="24"/>
        <v>4.7867320127903696E-3</v>
      </c>
      <c r="AP7">
        <v>5.0165000000000006</v>
      </c>
      <c r="AQ7">
        <f t="shared" si="25"/>
        <v>192.01922577277108</v>
      </c>
      <c r="AR7">
        <f t="shared" si="26"/>
        <v>0.78515085775439353</v>
      </c>
      <c r="AS7" s="19">
        <f t="shared" si="27"/>
        <v>244.5634795865401</v>
      </c>
    </row>
    <row r="8" spans="1:45" x14ac:dyDescent="0.25">
      <c r="A8" s="23" t="s">
        <v>50</v>
      </c>
      <c r="B8" s="22">
        <v>0.10381750904064001</v>
      </c>
      <c r="C8" s="10">
        <v>17.324399999999997</v>
      </c>
      <c r="D8">
        <v>0.82031928457821479</v>
      </c>
      <c r="E8" s="17">
        <f t="shared" si="0"/>
        <v>8.2031928457821474E-4</v>
      </c>
      <c r="F8">
        <v>5.0362000000000009</v>
      </c>
      <c r="G8">
        <f t="shared" si="1"/>
        <v>409.00802408191339</v>
      </c>
      <c r="H8">
        <f t="shared" si="2"/>
        <v>0.13688962049921297</v>
      </c>
      <c r="I8" s="18">
        <f t="shared" si="3"/>
        <v>2987.8673239821346</v>
      </c>
      <c r="J8" s="17">
        <v>0.68848543674395102</v>
      </c>
      <c r="K8" s="17">
        <f t="shared" si="4"/>
        <v>6.8848543674395097E-4</v>
      </c>
      <c r="L8">
        <v>5.0362000000000009</v>
      </c>
      <c r="M8">
        <f t="shared" si="5"/>
        <v>382.13436045644221</v>
      </c>
      <c r="N8">
        <f t="shared" si="6"/>
        <v>0.11489003358439058</v>
      </c>
      <c r="O8" s="18">
        <f t="shared" si="7"/>
        <v>3326.0879863504583</v>
      </c>
      <c r="P8" s="17">
        <v>0.74459425252345701</v>
      </c>
      <c r="Q8" s="17">
        <f t="shared" si="8"/>
        <v>7.4459425252345701E-4</v>
      </c>
      <c r="R8">
        <v>5.0362000000000009</v>
      </c>
      <c r="S8">
        <f t="shared" si="9"/>
        <v>376.64948751520558</v>
      </c>
      <c r="T8">
        <f t="shared" si="10"/>
        <v>0.12425311286719207</v>
      </c>
      <c r="U8" s="18">
        <f t="shared" si="11"/>
        <v>3031.3082612086137</v>
      </c>
      <c r="V8" s="17">
        <v>0.63646337572294553</v>
      </c>
      <c r="W8" s="17">
        <f t="shared" si="12"/>
        <v>6.3646337572294558E-4</v>
      </c>
      <c r="X8">
        <v>5.0362000000000009</v>
      </c>
      <c r="Y8">
        <f t="shared" si="13"/>
        <v>387.14415492762021</v>
      </c>
      <c r="Z8">
        <f t="shared" si="14"/>
        <v>0.10620892572232941</v>
      </c>
      <c r="AA8" s="18">
        <f t="shared" si="15"/>
        <v>3645.1188287108985</v>
      </c>
      <c r="AB8" s="17">
        <v>0.36583105661830706</v>
      </c>
      <c r="AC8" s="17">
        <f t="shared" si="16"/>
        <v>3.6583105661830705E-4</v>
      </c>
      <c r="AD8">
        <v>5.0362000000000009</v>
      </c>
      <c r="AE8">
        <f t="shared" si="17"/>
        <v>199.65196759189328</v>
      </c>
      <c r="AF8">
        <f t="shared" si="18"/>
        <v>6.104754020631746E-2</v>
      </c>
      <c r="AG8" s="18">
        <f t="shared" si="19"/>
        <v>3270.4342700319389</v>
      </c>
      <c r="AH8" s="17">
        <v>85.475893476594806</v>
      </c>
      <c r="AI8" s="17">
        <f t="shared" si="20"/>
        <v>8.5475893476594803E-2</v>
      </c>
      <c r="AJ8">
        <v>5.0362000000000009</v>
      </c>
      <c r="AK8">
        <f t="shared" si="21"/>
        <v>378.59045287366547</v>
      </c>
      <c r="AL8">
        <f t="shared" si="22"/>
        <v>14.263668841892972</v>
      </c>
      <c r="AM8" s="19">
        <f t="shared" si="23"/>
        <v>26.542291262520763</v>
      </c>
      <c r="AN8" s="17">
        <v>5.8110509754579081</v>
      </c>
      <c r="AO8" s="17">
        <f t="shared" si="24"/>
        <v>5.8110509754579079E-3</v>
      </c>
      <c r="AP8">
        <v>5.0362000000000009</v>
      </c>
      <c r="AQ8">
        <f t="shared" si="25"/>
        <v>192.7732931001355</v>
      </c>
      <c r="AR8">
        <f t="shared" si="26"/>
        <v>0.96971091340492377</v>
      </c>
      <c r="AS8" s="19">
        <f t="shared" si="27"/>
        <v>198.79459995273751</v>
      </c>
    </row>
    <row r="9" spans="1:45" x14ac:dyDescent="0.25">
      <c r="A9" s="23" t="s">
        <v>49</v>
      </c>
      <c r="B9" s="22">
        <v>0.10419282632201637</v>
      </c>
      <c r="C9" s="10">
        <v>17.5732</v>
      </c>
      <c r="D9">
        <v>1.9739611343393704</v>
      </c>
      <c r="E9" s="17">
        <f t="shared" si="0"/>
        <v>1.9739611343393706E-3</v>
      </c>
      <c r="F9">
        <v>5.0539999999999949</v>
      </c>
      <c r="G9">
        <f t="shared" si="1"/>
        <v>410.45362648623723</v>
      </c>
      <c r="H9">
        <f t="shared" si="2"/>
        <v>0.33292900318073754</v>
      </c>
      <c r="I9" s="18">
        <f t="shared" si="3"/>
        <v>1232.8563224136224</v>
      </c>
      <c r="J9" s="17">
        <v>1.8326865943173665</v>
      </c>
      <c r="K9" s="17">
        <f t="shared" si="4"/>
        <v>1.8326865943173664E-3</v>
      </c>
      <c r="L9">
        <v>5.0539999999999949</v>
      </c>
      <c r="M9">
        <f t="shared" si="5"/>
        <v>383.48498029205683</v>
      </c>
      <c r="N9">
        <f t="shared" si="6"/>
        <v>0.30910158785521535</v>
      </c>
      <c r="O9" s="18">
        <f t="shared" si="7"/>
        <v>1240.6438380112204</v>
      </c>
      <c r="P9" s="17">
        <v>1.8674851607920697</v>
      </c>
      <c r="Q9" s="17">
        <f t="shared" si="8"/>
        <v>1.8674851607920697E-3</v>
      </c>
      <c r="R9">
        <v>5.0539999999999949</v>
      </c>
      <c r="S9">
        <f t="shared" si="9"/>
        <v>377.98072155630172</v>
      </c>
      <c r="T9">
        <f t="shared" si="10"/>
        <v>0.31497072673895482</v>
      </c>
      <c r="U9" s="18">
        <f t="shared" si="11"/>
        <v>1200.0503204526974</v>
      </c>
      <c r="V9" s="17">
        <v>1.7748249649889398</v>
      </c>
      <c r="W9" s="17">
        <f t="shared" si="12"/>
        <v>1.7748249649889398E-3</v>
      </c>
      <c r="X9">
        <v>5.0539999999999949</v>
      </c>
      <c r="Y9">
        <f t="shared" si="13"/>
        <v>388.51248143524685</v>
      </c>
      <c r="Z9">
        <f t="shared" si="14"/>
        <v>0.29934262439863579</v>
      </c>
      <c r="AA9" s="18">
        <f t="shared" si="15"/>
        <v>1297.8855992050874</v>
      </c>
      <c r="AB9" s="17">
        <v>0.94404700183983714</v>
      </c>
      <c r="AC9" s="17">
        <f t="shared" si="16"/>
        <v>9.4404700183983714E-4</v>
      </c>
      <c r="AD9">
        <v>5.0539999999999949</v>
      </c>
      <c r="AE9">
        <f t="shared" si="17"/>
        <v>200.35761967543533</v>
      </c>
      <c r="AF9">
        <f t="shared" si="18"/>
        <v>0.15922331083964755</v>
      </c>
      <c r="AG9" s="18">
        <f t="shared" si="19"/>
        <v>1258.3435089929376</v>
      </c>
      <c r="AH9" s="17">
        <v>2.9370595020601336</v>
      </c>
      <c r="AI9" s="17">
        <f t="shared" si="20"/>
        <v>2.9370595020601336E-3</v>
      </c>
      <c r="AJ9">
        <v>5.0539999999999949</v>
      </c>
      <c r="AK9">
        <f t="shared" si="21"/>
        <v>379.92854708381378</v>
      </c>
      <c r="AL9">
        <f t="shared" si="22"/>
        <v>0.49536552432206155</v>
      </c>
      <c r="AM9" s="19">
        <f t="shared" si="23"/>
        <v>766.96606531867462</v>
      </c>
      <c r="AN9" s="17">
        <v>10.993035138561487</v>
      </c>
      <c r="AO9" s="17">
        <f t="shared" si="24"/>
        <v>1.0993035138561487E-2</v>
      </c>
      <c r="AP9">
        <v>5.0539999999999949</v>
      </c>
      <c r="AQ9">
        <f t="shared" si="25"/>
        <v>193.45463312181479</v>
      </c>
      <c r="AR9">
        <f t="shared" si="26"/>
        <v>1.8540893064933435</v>
      </c>
      <c r="AS9" s="19">
        <f t="shared" si="27"/>
        <v>104.33943631749722</v>
      </c>
    </row>
    <row r="10" spans="1:45" x14ac:dyDescent="0.25">
      <c r="A10" s="23" t="s">
        <v>54</v>
      </c>
      <c r="B10" s="22">
        <v>0.10387748834057012</v>
      </c>
      <c r="C10" s="10">
        <v>17.614899999999999</v>
      </c>
      <c r="D10">
        <v>20.521573344665637</v>
      </c>
      <c r="E10" s="17">
        <f t="shared" si="0"/>
        <v>2.0521573344665638E-2</v>
      </c>
      <c r="F10">
        <v>5.083200000000005</v>
      </c>
      <c r="G10">
        <f t="shared" si="1"/>
        <v>412.82506413827565</v>
      </c>
      <c r="H10">
        <f t="shared" si="2"/>
        <v>3.4799210886173295</v>
      </c>
      <c r="I10" s="18">
        <f t="shared" si="3"/>
        <v>118.63058202342819</v>
      </c>
      <c r="J10" s="17">
        <v>20.340055232153031</v>
      </c>
      <c r="K10" s="17">
        <f t="shared" si="4"/>
        <v>2.0340055232153032E-2</v>
      </c>
      <c r="L10">
        <v>5.083200000000005</v>
      </c>
      <c r="M10">
        <f t="shared" si="5"/>
        <v>385.70060384261717</v>
      </c>
      <c r="N10">
        <f t="shared" si="6"/>
        <v>3.4491403732652666</v>
      </c>
      <c r="O10" s="18">
        <f t="shared" si="7"/>
        <v>111.82513962964003</v>
      </c>
      <c r="P10" s="17">
        <v>19.284246709636012</v>
      </c>
      <c r="Q10" s="17">
        <f t="shared" si="8"/>
        <v>1.9284246709636011E-2</v>
      </c>
      <c r="R10">
        <v>5.083200000000005</v>
      </c>
      <c r="S10">
        <f t="shared" si="9"/>
        <v>380.16454369113512</v>
      </c>
      <c r="T10">
        <f t="shared" si="10"/>
        <v>3.2701029144242306</v>
      </c>
      <c r="U10" s="18">
        <f t="shared" si="11"/>
        <v>116.25461144181482</v>
      </c>
      <c r="V10" s="17">
        <v>20.344081361256208</v>
      </c>
      <c r="W10" s="17">
        <f t="shared" si="12"/>
        <v>2.0344081361256209E-2</v>
      </c>
      <c r="X10">
        <v>5.083200000000005</v>
      </c>
      <c r="Y10">
        <f t="shared" si="13"/>
        <v>390.75715188596178</v>
      </c>
      <c r="Z10">
        <f t="shared" si="14"/>
        <v>3.4498230992598256</v>
      </c>
      <c r="AA10" s="18">
        <f t="shared" si="15"/>
        <v>113.26875049616324</v>
      </c>
      <c r="AB10" s="17">
        <v>10.021864683415451</v>
      </c>
      <c r="AC10" s="17">
        <f t="shared" si="16"/>
        <v>1.0021864683415451E-2</v>
      </c>
      <c r="AD10">
        <v>5.083200000000005</v>
      </c>
      <c r="AE10">
        <f t="shared" si="17"/>
        <v>201.51520623944896</v>
      </c>
      <c r="AF10">
        <f t="shared" si="18"/>
        <v>1.6994456357388468</v>
      </c>
      <c r="AG10" s="18">
        <f t="shared" si="19"/>
        <v>118.57702417873385</v>
      </c>
      <c r="AH10" s="17">
        <v>68.7603185126749</v>
      </c>
      <c r="AI10" s="17">
        <f t="shared" si="20"/>
        <v>6.8760318512674903E-2</v>
      </c>
      <c r="AJ10">
        <v>5.083200000000005</v>
      </c>
      <c r="AK10">
        <f t="shared" si="21"/>
        <v>382.12362297911477</v>
      </c>
      <c r="AL10">
        <f t="shared" si="22"/>
        <v>11.65994821320561</v>
      </c>
      <c r="AM10" s="19">
        <f t="shared" si="23"/>
        <v>32.772325913620804</v>
      </c>
      <c r="AN10" s="17">
        <v>16.530598364951217</v>
      </c>
      <c r="AO10" s="17">
        <f t="shared" si="24"/>
        <v>1.6530598364951216E-2</v>
      </c>
      <c r="AP10">
        <v>5.083200000000005</v>
      </c>
      <c r="AQ10">
        <f t="shared" si="25"/>
        <v>194.57233697760407</v>
      </c>
      <c r="AR10">
        <f t="shared" si="26"/>
        <v>2.8031563122137477</v>
      </c>
      <c r="AS10" s="19">
        <f t="shared" si="27"/>
        <v>69.411875509697737</v>
      </c>
    </row>
    <row r="11" spans="1:45" x14ac:dyDescent="0.25">
      <c r="A11" s="23" t="s">
        <v>34</v>
      </c>
      <c r="B11" s="22">
        <v>0.10387181473997092</v>
      </c>
      <c r="C11" s="10">
        <v>17.624499999999998</v>
      </c>
      <c r="D11">
        <v>1.8982307042987348</v>
      </c>
      <c r="E11" s="17">
        <f t="shared" si="0"/>
        <v>1.8982307042987347E-3</v>
      </c>
      <c r="F11">
        <v>5.0679999999999978</v>
      </c>
      <c r="G11">
        <f t="shared" si="1"/>
        <v>411.590617141324</v>
      </c>
      <c r="H11">
        <f t="shared" si="2"/>
        <v>0.32208320545533975</v>
      </c>
      <c r="I11" s="18">
        <f t="shared" si="3"/>
        <v>1277.9015178995273</v>
      </c>
      <c r="J11" s="17">
        <v>1.8040631495744996</v>
      </c>
      <c r="K11" s="17">
        <f t="shared" si="4"/>
        <v>1.8040631495744996E-3</v>
      </c>
      <c r="L11">
        <v>5.0679999999999978</v>
      </c>
      <c r="M11">
        <f t="shared" si="5"/>
        <v>384.547265556024</v>
      </c>
      <c r="N11">
        <f t="shared" si="6"/>
        <v>0.30610528042926788</v>
      </c>
      <c r="O11" s="18">
        <f t="shared" si="7"/>
        <v>1256.2581900474004</v>
      </c>
      <c r="P11" s="17">
        <v>1.8332482166893393</v>
      </c>
      <c r="Q11" s="17">
        <f t="shared" si="8"/>
        <v>1.8332482166893394E-3</v>
      </c>
      <c r="R11">
        <v>5.0679999999999978</v>
      </c>
      <c r="S11">
        <f t="shared" si="9"/>
        <v>379.02775956615318</v>
      </c>
      <c r="T11">
        <f t="shared" si="10"/>
        <v>0.31105727069393357</v>
      </c>
      <c r="U11" s="18">
        <f t="shared" si="11"/>
        <v>1218.5143871435159</v>
      </c>
      <c r="V11" s="17">
        <v>1.7482142457485956</v>
      </c>
      <c r="W11" s="17">
        <f t="shared" si="12"/>
        <v>1.7482142457485956E-3</v>
      </c>
      <c r="X11">
        <v>5.0679999999999978</v>
      </c>
      <c r="Y11">
        <f t="shared" si="13"/>
        <v>389.58869329517853</v>
      </c>
      <c r="Z11">
        <f t="shared" si="14"/>
        <v>0.2966290908782937</v>
      </c>
      <c r="AA11" s="18">
        <f t="shared" si="15"/>
        <v>1313.3866679820219</v>
      </c>
      <c r="AB11" s="17">
        <v>0.92074008809492125</v>
      </c>
      <c r="AC11" s="17">
        <f t="shared" si="16"/>
        <v>9.207400880949213E-4</v>
      </c>
      <c r="AD11">
        <v>5.0679999999999978</v>
      </c>
      <c r="AE11">
        <f t="shared" si="17"/>
        <v>200.91262693215413</v>
      </c>
      <c r="AF11">
        <f t="shared" si="18"/>
        <v>0.15622701618579116</v>
      </c>
      <c r="AG11" s="18">
        <f t="shared" si="19"/>
        <v>1286.0299827606073</v>
      </c>
      <c r="AH11" s="17">
        <v>105.73658095575102</v>
      </c>
      <c r="AI11" s="17">
        <f t="shared" si="20"/>
        <v>0.10573658095575102</v>
      </c>
      <c r="AJ11">
        <v>5.0679999999999978</v>
      </c>
      <c r="AK11">
        <f t="shared" si="21"/>
        <v>380.9809807322456</v>
      </c>
      <c r="AL11">
        <f t="shared" si="22"/>
        <v>17.940905102310865</v>
      </c>
      <c r="AM11" s="19">
        <f t="shared" si="23"/>
        <v>21.235326677201677</v>
      </c>
      <c r="AN11" s="17">
        <v>18.666765639127394</v>
      </c>
      <c r="AO11" s="17">
        <f t="shared" si="24"/>
        <v>1.8666765639127395E-2</v>
      </c>
      <c r="AP11">
        <v>5.0679999999999978</v>
      </c>
      <c r="AQ11">
        <f t="shared" si="25"/>
        <v>193.99051853212464</v>
      </c>
      <c r="AR11">
        <f t="shared" si="26"/>
        <v>3.1672924154679385</v>
      </c>
      <c r="AS11" s="19">
        <f t="shared" si="27"/>
        <v>61.248060830993502</v>
      </c>
    </row>
    <row r="12" spans="1:45" x14ac:dyDescent="0.25">
      <c r="C12" s="21"/>
    </row>
    <row r="15" spans="1:45" x14ac:dyDescent="0.25">
      <c r="D15" t="s">
        <v>107</v>
      </c>
      <c r="F15">
        <v>81.213618220466486</v>
      </c>
      <c r="L15">
        <v>75.877518854779822</v>
      </c>
      <c r="R15">
        <v>74.788429275089456</v>
      </c>
      <c r="X15">
        <v>76.872275709388063</v>
      </c>
      <c r="AD15">
        <v>39.643375479904144</v>
      </c>
      <c r="AJ15">
        <v>75.173832030829871</v>
      </c>
      <c r="AP15">
        <v>38.277529307838343</v>
      </c>
    </row>
    <row r="24" spans="3:10" x14ac:dyDescent="0.25">
      <c r="C24" s="24"/>
      <c r="D24" s="24" t="s">
        <v>108</v>
      </c>
      <c r="E24" s="24" t="s">
        <v>109</v>
      </c>
      <c r="F24" s="24" t="s">
        <v>110</v>
      </c>
      <c r="G24" s="24" t="s">
        <v>111</v>
      </c>
      <c r="H24" s="24" t="s">
        <v>112</v>
      </c>
      <c r="I24" s="24" t="s">
        <v>113</v>
      </c>
      <c r="J24" s="24" t="s">
        <v>114</v>
      </c>
    </row>
    <row r="25" spans="3:10" x14ac:dyDescent="0.25">
      <c r="C25" s="23" t="s">
        <v>59</v>
      </c>
      <c r="D25" s="25">
        <v>2623.0840148626949</v>
      </c>
      <c r="E25" s="25">
        <v>3040.4387606866726</v>
      </c>
      <c r="F25" s="25">
        <v>2854.5444216392179</v>
      </c>
      <c r="G25" s="25">
        <v>3568.7996845940293</v>
      </c>
      <c r="H25" s="25">
        <v>2965.5970386197891</v>
      </c>
      <c r="I25" s="25">
        <v>195353.7686019734</v>
      </c>
      <c r="J25" s="25">
        <v>641.24467878748237</v>
      </c>
    </row>
    <row r="26" spans="3:10" x14ac:dyDescent="0.25">
      <c r="C26" s="23" t="s">
        <v>70</v>
      </c>
      <c r="D26" s="25">
        <v>620.54198082192408</v>
      </c>
      <c r="E26" s="25">
        <v>600.36854715143852</v>
      </c>
      <c r="F26" s="25">
        <v>597.10527549149037</v>
      </c>
      <c r="G26" s="25">
        <v>606.77298440023844</v>
      </c>
      <c r="H26" s="25">
        <v>619.16231054369723</v>
      </c>
      <c r="I26" s="25">
        <v>7201.3552960133238</v>
      </c>
      <c r="J26" s="25">
        <v>398.41721875374407</v>
      </c>
    </row>
    <row r="27" spans="3:10" x14ac:dyDescent="0.25">
      <c r="C27" s="23" t="s">
        <v>5</v>
      </c>
      <c r="D27" s="25">
        <v>2908.1070630244399</v>
      </c>
      <c r="E27" s="25">
        <v>3309.5233836156385</v>
      </c>
      <c r="F27" s="25">
        <v>3095.084204366332</v>
      </c>
      <c r="G27" s="25">
        <v>4076.6348259814954</v>
      </c>
      <c r="H27" s="25">
        <v>3215.4811243893741</v>
      </c>
      <c r="I27" s="25">
        <v>83.269346543522232</v>
      </c>
      <c r="J27" s="25">
        <v>531.6410934219532</v>
      </c>
    </row>
    <row r="28" spans="3:10" x14ac:dyDescent="0.25">
      <c r="C28" s="23" t="s">
        <v>78</v>
      </c>
      <c r="D28" s="25">
        <v>2311.1993284812311</v>
      </c>
      <c r="E28" s="25">
        <v>3260.0831933110676</v>
      </c>
      <c r="F28" s="25">
        <v>3012.4993824365743</v>
      </c>
      <c r="G28" s="25">
        <v>3791.8809715402508</v>
      </c>
      <c r="H28" s="25">
        <v>3248.9968150866853</v>
      </c>
      <c r="I28" s="25">
        <v>97928.284996047296</v>
      </c>
      <c r="J28" s="25">
        <v>449.10939082037089</v>
      </c>
    </row>
    <row r="29" spans="3:10" x14ac:dyDescent="0.25">
      <c r="C29" s="23" t="s">
        <v>58</v>
      </c>
      <c r="D29" s="25">
        <v>2527.3233351817739</v>
      </c>
      <c r="E29" s="25">
        <v>2899.4979259479369</v>
      </c>
      <c r="F29" s="25">
        <v>2694.2434679461726</v>
      </c>
      <c r="G29" s="25">
        <v>3277.1112842760654</v>
      </c>
      <c r="H29" s="25">
        <v>2805.5895018414494</v>
      </c>
      <c r="I29" s="25">
        <v>48.480005844817882</v>
      </c>
      <c r="J29" s="25">
        <v>244.5634795865401</v>
      </c>
    </row>
    <row r="30" spans="3:10" x14ac:dyDescent="0.25">
      <c r="C30" s="23" t="s">
        <v>50</v>
      </c>
      <c r="D30" s="25">
        <v>2987.8673239821346</v>
      </c>
      <c r="E30" s="25">
        <v>3326.0879863504583</v>
      </c>
      <c r="F30" s="25">
        <v>3031.3082612086137</v>
      </c>
      <c r="G30" s="25">
        <v>3645.1188287108985</v>
      </c>
      <c r="H30" s="25">
        <v>3270.4342700319389</v>
      </c>
      <c r="I30" s="25">
        <v>26.542291262520763</v>
      </c>
      <c r="J30" s="25">
        <v>198.79459995273751</v>
      </c>
    </row>
    <row r="31" spans="3:10" x14ac:dyDescent="0.25">
      <c r="C31" s="23" t="s">
        <v>49</v>
      </c>
      <c r="D31" s="25">
        <v>1232.8563224136224</v>
      </c>
      <c r="E31" s="25">
        <v>1240.6438380112204</v>
      </c>
      <c r="F31" s="25">
        <v>1200.0503204526974</v>
      </c>
      <c r="G31" s="25">
        <v>1297.8855992050874</v>
      </c>
      <c r="H31" s="25">
        <v>1258.3435089929376</v>
      </c>
      <c r="I31" s="25">
        <v>766.96606531867462</v>
      </c>
      <c r="J31" s="25">
        <v>104.33943631749722</v>
      </c>
    </row>
    <row r="32" spans="3:10" x14ac:dyDescent="0.25">
      <c r="C32" s="23" t="s">
        <v>54</v>
      </c>
      <c r="D32" s="25">
        <v>118.63058202342819</v>
      </c>
      <c r="E32" s="25">
        <v>111.82513962964003</v>
      </c>
      <c r="F32" s="25">
        <v>116.25461144181482</v>
      </c>
      <c r="G32" s="25">
        <v>113.26875049616324</v>
      </c>
      <c r="H32" s="25">
        <v>118.57702417873385</v>
      </c>
      <c r="I32" s="25">
        <v>32.772325913620804</v>
      </c>
      <c r="J32" s="25">
        <v>69.411875509697737</v>
      </c>
    </row>
    <row r="33" spans="3:10" x14ac:dyDescent="0.25">
      <c r="C33" s="23" t="s">
        <v>34</v>
      </c>
      <c r="D33" s="25">
        <v>1277.9015178995273</v>
      </c>
      <c r="E33" s="25">
        <v>1256.2581900474004</v>
      </c>
      <c r="F33" s="25">
        <v>1218.5143871435159</v>
      </c>
      <c r="G33" s="25">
        <v>1313.3866679820219</v>
      </c>
      <c r="H33" s="25">
        <v>1286.0299827606073</v>
      </c>
      <c r="I33" s="25">
        <v>21.235326677201677</v>
      </c>
      <c r="J33" s="25">
        <v>61.248060830993502</v>
      </c>
    </row>
    <row r="37" spans="3:10" x14ac:dyDescent="0.25">
      <c r="D37">
        <v>2.538488699574442</v>
      </c>
      <c r="E37">
        <v>2.2771685347254773</v>
      </c>
      <c r="F37">
        <v>2.2515490847665021</v>
      </c>
      <c r="G37">
        <v>2.2026158908884428</v>
      </c>
      <c r="H37">
        <v>1.1907901040904305</v>
      </c>
      <c r="I37">
        <v>1.4383919823529449E-3</v>
      </c>
      <c r="J37">
        <v>1.8925284521442496</v>
      </c>
    </row>
    <row r="38" spans="3:10" x14ac:dyDescent="0.25">
      <c r="D38">
        <v>2.1725752302209389</v>
      </c>
      <c r="E38">
        <v>1.9565896819798758</v>
      </c>
      <c r="F38">
        <v>1.9593652671928063</v>
      </c>
      <c r="G38">
        <v>1.9685950423954692</v>
      </c>
      <c r="H38">
        <v>1.0147278024330435</v>
      </c>
      <c r="I38">
        <v>58.493053634761715</v>
      </c>
      <c r="J38">
        <v>2.0386082033065662</v>
      </c>
    </row>
    <row r="39" spans="3:10" x14ac:dyDescent="0.25">
      <c r="D39">
        <v>1.3952620811277148</v>
      </c>
      <c r="E39">
        <v>1.1825997387140432</v>
      </c>
      <c r="F39">
        <v>1.164824484955828</v>
      </c>
      <c r="G39">
        <v>1.1510375679169083</v>
      </c>
      <c r="H39">
        <v>0.63220513813808665</v>
      </c>
      <c r="I39">
        <v>55.117157861218544</v>
      </c>
      <c r="J39">
        <v>2.2868330665368837</v>
      </c>
    </row>
    <row r="40" spans="3:10" x14ac:dyDescent="0.25">
      <c r="D40">
        <v>1.407900091165954</v>
      </c>
      <c r="E40">
        <v>1.1768071287516488</v>
      </c>
      <c r="F40">
        <v>1.1882616334879061</v>
      </c>
      <c r="G40">
        <v>1.2041617062642553</v>
      </c>
      <c r="H40">
        <v>0.60911834597001624</v>
      </c>
      <c r="I40">
        <v>0.81173431380233374</v>
      </c>
      <c r="J40">
        <v>2.9022966120221261</v>
      </c>
    </row>
    <row r="41" spans="3:10" x14ac:dyDescent="0.25">
      <c r="D41">
        <v>1.5245701177043463</v>
      </c>
      <c r="E41">
        <v>1.1975738900209083</v>
      </c>
      <c r="F41">
        <v>1.2124465178168931</v>
      </c>
      <c r="G41">
        <v>1.1876260545442103</v>
      </c>
      <c r="H41">
        <v>0.62139884493694175</v>
      </c>
      <c r="I41">
        <v>35.836079259261311</v>
      </c>
      <c r="J41">
        <v>4.5430897159513171</v>
      </c>
    </row>
    <row r="42" spans="3:10" x14ac:dyDescent="0.25">
      <c r="D42">
        <v>13.068372657802348</v>
      </c>
      <c r="E42">
        <v>12.188363841092508</v>
      </c>
      <c r="F42">
        <v>12.37059854593325</v>
      </c>
      <c r="G42">
        <v>13.260145629408401</v>
      </c>
      <c r="H42">
        <v>6.317794820520886</v>
      </c>
      <c r="I42">
        <v>74.010470794550201</v>
      </c>
      <c r="J42">
        <v>9.2930086736830742</v>
      </c>
    </row>
    <row r="43" spans="3:10" x14ac:dyDescent="0.25">
      <c r="D43">
        <v>2.3807226488403486</v>
      </c>
      <c r="E43">
        <v>2.2207322009963417</v>
      </c>
      <c r="F43">
        <v>2.2538378576656082</v>
      </c>
      <c r="G43">
        <v>2.2585375721027656</v>
      </c>
      <c r="H43">
        <v>1.1612796622944028</v>
      </c>
      <c r="I43">
        <v>1.1796996387112615</v>
      </c>
      <c r="J43">
        <v>12.937135375762447</v>
      </c>
    </row>
    <row r="44" spans="3:10" x14ac:dyDescent="0.25">
      <c r="D44">
        <v>3.8484992547965637</v>
      </c>
      <c r="E44">
        <v>3.4681116732428259</v>
      </c>
      <c r="F44">
        <v>3.4948038101989543</v>
      </c>
      <c r="G44">
        <v>3.5277638347308709</v>
      </c>
      <c r="H44">
        <v>1.8097904329442802</v>
      </c>
      <c r="I44">
        <v>60.898227022671314</v>
      </c>
      <c r="J44">
        <v>18.974160534443776</v>
      </c>
    </row>
    <row r="45" spans="3:10" x14ac:dyDescent="0.25">
      <c r="D45">
        <v>1.5476694371472077</v>
      </c>
      <c r="E45">
        <v>1.4250402550434058</v>
      </c>
      <c r="F45">
        <v>1.3895428267705501</v>
      </c>
      <c r="G45">
        <v>1.4506329342852153</v>
      </c>
      <c r="H45">
        <v>0.74214944291822937</v>
      </c>
      <c r="I45">
        <v>87.241297688395932</v>
      </c>
      <c r="J45">
        <v>22.973316556404882</v>
      </c>
    </row>
    <row r="50" spans="1:4" x14ac:dyDescent="0.25">
      <c r="B50" t="s">
        <v>124</v>
      </c>
      <c r="C50" t="s">
        <v>125</v>
      </c>
      <c r="D50" t="s">
        <v>98</v>
      </c>
    </row>
    <row r="51" spans="1:4" x14ac:dyDescent="0.25">
      <c r="A51" s="20" t="s">
        <v>126</v>
      </c>
      <c r="B51">
        <v>6.1363000000000003</v>
      </c>
      <c r="C51">
        <v>22.695599999999999</v>
      </c>
      <c r="D51">
        <f>C51-B51</f>
        <v>16.5593</v>
      </c>
    </row>
    <row r="52" spans="1:4" x14ac:dyDescent="0.25">
      <c r="A52" s="20" t="s">
        <v>127</v>
      </c>
      <c r="B52">
        <v>6.1337000000000002</v>
      </c>
      <c r="C52">
        <v>22.779499999999999</v>
      </c>
      <c r="D52">
        <f t="shared" ref="D52:D58" si="28">C52-B52</f>
        <v>16.645799999999998</v>
      </c>
    </row>
    <row r="53" spans="1:4" x14ac:dyDescent="0.25">
      <c r="A53" s="20" t="s">
        <v>128</v>
      </c>
      <c r="B53">
        <v>6.1786000000000003</v>
      </c>
      <c r="C53">
        <v>22.817299999999999</v>
      </c>
      <c r="D53">
        <f t="shared" si="28"/>
        <v>16.6387</v>
      </c>
    </row>
    <row r="54" spans="1:4" x14ac:dyDescent="0.25">
      <c r="A54" s="20" t="s">
        <v>129</v>
      </c>
      <c r="B54">
        <v>6.1341999999999999</v>
      </c>
      <c r="C54">
        <v>23.214300000000001</v>
      </c>
      <c r="D54">
        <f t="shared" si="28"/>
        <v>17.080100000000002</v>
      </c>
    </row>
    <row r="55" spans="1:4" x14ac:dyDescent="0.25">
      <c r="A55" s="20" t="s">
        <v>130</v>
      </c>
      <c r="B55">
        <v>6.1765999999999996</v>
      </c>
      <c r="C55">
        <v>23.410599999999999</v>
      </c>
      <c r="D55">
        <f t="shared" si="28"/>
        <v>17.233999999999998</v>
      </c>
    </row>
    <row r="56" spans="1:4" x14ac:dyDescent="0.25">
      <c r="A56" s="20" t="s">
        <v>131</v>
      </c>
      <c r="B56">
        <v>6.2007000000000003</v>
      </c>
      <c r="C56">
        <v>23.525099999999998</v>
      </c>
      <c r="D56">
        <f t="shared" si="28"/>
        <v>17.324399999999997</v>
      </c>
    </row>
    <row r="57" spans="1:4" x14ac:dyDescent="0.25">
      <c r="A57" s="20" t="s">
        <v>132</v>
      </c>
      <c r="B57">
        <v>6.1321000000000003</v>
      </c>
      <c r="C57">
        <v>23.705300000000001</v>
      </c>
      <c r="D57">
        <f t="shared" si="28"/>
        <v>17.5732</v>
      </c>
    </row>
    <row r="58" spans="1:4" x14ac:dyDescent="0.25">
      <c r="A58" s="20" t="s">
        <v>133</v>
      </c>
      <c r="B58">
        <v>6.1425999999999998</v>
      </c>
      <c r="C58">
        <v>23.7575</v>
      </c>
      <c r="D58">
        <f t="shared" si="28"/>
        <v>17.614899999999999</v>
      </c>
    </row>
    <row r="59" spans="1:4" x14ac:dyDescent="0.25">
      <c r="A59" s="20" t="s">
        <v>134</v>
      </c>
      <c r="B59">
        <v>6.1961000000000004</v>
      </c>
      <c r="C59">
        <v>23.820599999999999</v>
      </c>
      <c r="D59">
        <f>C59-B59</f>
        <v>17.624499999999998</v>
      </c>
    </row>
  </sheetData>
  <mergeCells count="7">
    <mergeCell ref="AN1:AS1"/>
    <mergeCell ref="D1:I1"/>
    <mergeCell ref="J1:O1"/>
    <mergeCell ref="P1:U1"/>
    <mergeCell ref="V1:AA1"/>
    <mergeCell ref="AB1:AG1"/>
    <mergeCell ref="AH1:A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25</v>
      </c>
    </row>
    <row r="2" spans="1:1" x14ac:dyDescent="0.25">
      <c r="A2" t="s">
        <v>36</v>
      </c>
    </row>
    <row r="3" spans="1:1" x14ac:dyDescent="0.25">
      <c r="A3" t="s">
        <v>30</v>
      </c>
    </row>
    <row r="4" spans="1:1" x14ac:dyDescent="0.25">
      <c r="A4" t="s">
        <v>48</v>
      </c>
    </row>
    <row r="5" spans="1:1" x14ac:dyDescent="0.25">
      <c r="A5" t="s">
        <v>72</v>
      </c>
    </row>
    <row r="6" spans="1:1" x14ac:dyDescent="0.25">
      <c r="A6" t="s">
        <v>41</v>
      </c>
    </row>
    <row r="7" spans="1:1" x14ac:dyDescent="0.25">
      <c r="A7" t="s">
        <v>21</v>
      </c>
    </row>
    <row r="8" spans="1:1" x14ac:dyDescent="0.25">
      <c r="A8" t="s">
        <v>22</v>
      </c>
    </row>
    <row r="9" spans="1:1" x14ac:dyDescent="0.25">
      <c r="A9" t="s">
        <v>24</v>
      </c>
    </row>
    <row r="10" spans="1:1" x14ac:dyDescent="0.25">
      <c r="A10" t="s">
        <v>57</v>
      </c>
    </row>
    <row r="11" spans="1:1" x14ac:dyDescent="0.25">
      <c r="A11" t="s">
        <v>0</v>
      </c>
    </row>
    <row r="12" spans="1:1" x14ac:dyDescent="0.25">
      <c r="A12" t="s">
        <v>39</v>
      </c>
    </row>
    <row r="13" spans="1:1" x14ac:dyDescent="0.25">
      <c r="A13" t="s">
        <v>37</v>
      </c>
    </row>
    <row r="14" spans="1:1" x14ac:dyDescent="0.25">
      <c r="A14" t="s">
        <v>66</v>
      </c>
    </row>
    <row r="15" spans="1:1" x14ac:dyDescent="0.25">
      <c r="A15" t="s">
        <v>12</v>
      </c>
    </row>
    <row r="16" spans="1:1" x14ac:dyDescent="0.25">
      <c r="A16" t="s">
        <v>9</v>
      </c>
    </row>
    <row r="17" spans="1:1" x14ac:dyDescent="0.25">
      <c r="A17" t="s">
        <v>68</v>
      </c>
    </row>
    <row r="18" spans="1:1" x14ac:dyDescent="0.25">
      <c r="A18" t="s">
        <v>16</v>
      </c>
    </row>
    <row r="19" spans="1:1" x14ac:dyDescent="0.25">
      <c r="A19" t="s">
        <v>31</v>
      </c>
    </row>
    <row r="20" spans="1:1" x14ac:dyDescent="0.25">
      <c r="A20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DSR 2 </vt:lpstr>
      <vt:lpstr>DSR 3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2019-10-24T14:56:32Z</dcterms:created>
  <dcterms:modified xsi:type="dcterms:W3CDTF">2019-10-29T15:49:20Z</dcterms:modified>
</cp:coreProperties>
</file>